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Postup" sheetId="1" state="visible" r:id="rId3"/>
    <sheet name="Týmy" sheetId="2" state="visible" r:id="rId4"/>
    <sheet name="Skupiny" sheetId="3" state="visible" r:id="rId5"/>
    <sheet name="Body, konečné pořadí" sheetId="4" state="visible" r:id="rId6"/>
    <sheet name="Celkově pořadí" sheetId="5" state="visible" r:id="rId7"/>
    <sheet name="Individuální" sheetId="6" state="visible" r:id="rId8"/>
    <sheet name="Pinec - skupiny" sheetId="7" state="visible" r:id="rId9"/>
    <sheet name="Volejbal-skupiny" sheetId="8" state="visible" r:id="rId10"/>
    <sheet name="Nohejbal-skupiny" sheetId="9" state="visible" r:id="rId11"/>
    <sheet name="Tenis-skupiny" sheetId="10" state="visible" r:id="rId12"/>
    <sheet name="Pořadí 3 týmy" sheetId="11" state="visible" r:id="rId13"/>
    <sheet name="TIsk - body" sheetId="12" state="visible" r:id="rId14"/>
    <sheet name="Tisk - pořadí" sheetId="13" state="visible" r:id="rId15"/>
  </sheets>
  <definedNames>
    <definedName function="false" hidden="false" localSheetId="5" name="_xlnm.Print_Area" vbProcedure="false">Individuální!$A$1:$Z$30</definedName>
    <definedName function="false" hidden="false" name="Tiska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<sst xmlns="http://schemas.openxmlformats.org/spreadsheetml/2006/main" count="335" uniqueCount="105">
  <si>
    <t xml:space="preserve">Míčový víceboj</t>
  </si>
  <si>
    <t xml:space="preserve">0. Před turnajem</t>
  </si>
  <si>
    <r>
      <rPr>
        <sz val="15"/>
        <rFont val="Arial CE"/>
        <family val="0"/>
        <charset val="238"/>
      </rPr>
      <t xml:space="preserve">- vytisknout  </t>
    </r>
    <r>
      <rPr>
        <b val="true"/>
        <sz val="15"/>
        <rFont val="Arial CE"/>
        <family val="0"/>
        <charset val="238"/>
      </rPr>
      <t xml:space="preserve">Pořadí 4 týmy</t>
    </r>
  </si>
  <si>
    <r>
      <rPr>
        <sz val="15"/>
        <rFont val="Arial CE"/>
        <family val="0"/>
        <charset val="238"/>
      </rPr>
      <t xml:space="preserve">- případně upravit </t>
    </r>
    <r>
      <rPr>
        <b val="true"/>
        <sz val="15"/>
        <rFont val="Arial CE"/>
        <family val="0"/>
        <charset val="238"/>
      </rPr>
      <t xml:space="preserve">Skupiny</t>
    </r>
  </si>
  <si>
    <r>
      <rPr>
        <sz val="15"/>
        <rFont val="Arial CE"/>
        <family val="0"/>
        <charset val="238"/>
      </rPr>
      <t xml:space="preserve">- vyplnit názvy týmů a hráče:</t>
    </r>
    <r>
      <rPr>
        <b val="true"/>
        <sz val="15"/>
        <rFont val="Arial CE"/>
        <family val="0"/>
        <charset val="238"/>
      </rPr>
      <t xml:space="preserve"> Týmy</t>
    </r>
  </si>
  <si>
    <r>
      <rPr>
        <sz val="15"/>
        <rFont val="Arial CE"/>
        <family val="0"/>
        <charset val="238"/>
      </rPr>
      <t xml:space="preserve">1. Losovat čísla Týmů a vyplnit: </t>
    </r>
    <r>
      <rPr>
        <b val="true"/>
        <sz val="15"/>
        <rFont val="Arial CE"/>
        <family val="0"/>
        <charset val="238"/>
      </rPr>
      <t xml:space="preserve">Týmy</t>
    </r>
  </si>
  <si>
    <r>
      <rPr>
        <sz val="15"/>
        <rFont val="Arial CE"/>
        <family val="0"/>
        <charset val="238"/>
      </rPr>
      <t xml:space="preserve">2. Setřídit: </t>
    </r>
    <r>
      <rPr>
        <b val="true"/>
        <sz val="15"/>
        <rFont val="Arial CE"/>
        <family val="0"/>
        <charset val="238"/>
      </rPr>
      <t xml:space="preserve">Týmy,  označit A5:E20, Data, Setřídit vzestupně </t>
    </r>
  </si>
  <si>
    <t xml:space="preserve">3. Tisknout – kouknout, jestli se názvy týmů vejdou , případně zmenšit, zarovnat …</t>
  </si>
  <si>
    <t xml:space="preserve">Individuální</t>
  </si>
  <si>
    <r>
      <rPr>
        <b val="true"/>
        <sz val="15"/>
        <rFont val="Arial CE"/>
        <family val="0"/>
        <charset val="238"/>
      </rPr>
      <t xml:space="preserve">Pinec </t>
    </r>
    <r>
      <rPr>
        <sz val="15"/>
        <rFont val="Arial CE"/>
        <family val="0"/>
        <charset val="238"/>
      </rPr>
      <t xml:space="preserve">(</t>
    </r>
    <r>
      <rPr>
        <b val="true"/>
        <sz val="15"/>
        <rFont val="Arial CE"/>
        <family val="0"/>
        <charset val="238"/>
      </rPr>
      <t xml:space="preserve"> </t>
    </r>
    <r>
      <rPr>
        <sz val="15"/>
        <rFont val="Arial CE"/>
        <family val="0"/>
        <charset val="238"/>
      </rPr>
      <t xml:space="preserve">Volejbal, Nohejbal, Tenis) </t>
    </r>
    <r>
      <rPr>
        <b val="true"/>
        <sz val="15"/>
        <rFont val="Arial CE"/>
        <family val="0"/>
        <charset val="238"/>
      </rPr>
      <t xml:space="preserve">- skupiny</t>
    </r>
  </si>
  <si>
    <t xml:space="preserve">4. zapsat výsledky</t>
  </si>
  <si>
    <r>
      <rPr>
        <sz val="15"/>
        <rFont val="Arial CE"/>
        <family val="0"/>
        <charset val="238"/>
      </rPr>
      <t xml:space="preserve">- Pinec, Volejbal, Tenis ... do </t>
    </r>
    <r>
      <rPr>
        <b val="true"/>
        <sz val="15"/>
        <rFont val="Arial CE"/>
        <family val="0"/>
        <charset val="238"/>
      </rPr>
      <t xml:space="preserve">Celkově pořadí</t>
    </r>
  </si>
  <si>
    <r>
      <rPr>
        <sz val="15"/>
        <rFont val="Arial CE"/>
        <family val="0"/>
        <charset val="238"/>
      </rPr>
      <t xml:space="preserve">- ostatní do </t>
    </r>
    <r>
      <rPr>
        <b val="true"/>
        <sz val="15"/>
        <rFont val="Arial CE"/>
        <family val="0"/>
        <charset val="238"/>
      </rPr>
      <t xml:space="preserve">Individulální</t>
    </r>
  </si>
  <si>
    <r>
      <rPr>
        <sz val="15"/>
        <rFont val="Arial CE"/>
        <family val="0"/>
        <charset val="238"/>
      </rPr>
      <t xml:space="preserve">5. celkové výsledky: </t>
    </r>
    <r>
      <rPr>
        <b val="true"/>
        <sz val="15"/>
        <rFont val="Arial CE"/>
        <family val="0"/>
        <charset val="238"/>
      </rPr>
      <t xml:space="preserve">Body, konečné pořadí</t>
    </r>
  </si>
  <si>
    <t xml:space="preserve">Ročník</t>
  </si>
  <si>
    <t xml:space="preserve">Číslo</t>
  </si>
  <si>
    <t xml:space="preserve">Název</t>
  </si>
  <si>
    <t xml:space="preserve">Hráč 1</t>
  </si>
  <si>
    <t xml:space="preserve">Hráč 2</t>
  </si>
  <si>
    <t xml:space="preserve">Hráč 3</t>
  </si>
  <si>
    <t xml:space="preserve">VORVANI</t>
  </si>
  <si>
    <t xml:space="preserve">Josef Lácha</t>
  </si>
  <si>
    <t xml:space="preserve">Zuzana Láchová</t>
  </si>
  <si>
    <t xml:space="preserve">Matěj Lácha</t>
  </si>
  <si>
    <t xml:space="preserve">VK ORLI PŘÍČNICE</t>
  </si>
  <si>
    <t xml:space="preserve">Tomáš Valášek</t>
  </si>
  <si>
    <t xml:space="preserve">Mirek Jiránek</t>
  </si>
  <si>
    <t xml:space="preserve">Ondřej Balcar</t>
  </si>
  <si>
    <t xml:space="preserve">LACHTANI</t>
  </si>
  <si>
    <t xml:space="preserve">Petr Hauk</t>
  </si>
  <si>
    <t xml:space="preserve">Vojtěch Kučera</t>
  </si>
  <si>
    <t xml:space="preserve">David Vávra</t>
  </si>
  <si>
    <t xml:space="preserve">GUMOKOV C</t>
  </si>
  <si>
    <t xml:space="preserve">Ondřej Pavlínek</t>
  </si>
  <si>
    <t xml:space="preserve">Luděk Friml</t>
  </si>
  <si>
    <t xml:space="preserve">Bárta</t>
  </si>
  <si>
    <t xml:space="preserve">KREDATI</t>
  </si>
  <si>
    <t xml:space="preserve">Adam Jirásek</t>
  </si>
  <si>
    <t xml:space="preserve">Adam Bergman</t>
  </si>
  <si>
    <t xml:space="preserve">Radek Matoušek</t>
  </si>
  <si>
    <t xml:space="preserve">AZ VRÁTNO</t>
  </si>
  <si>
    <t xml:space="preserve">Jan Průša</t>
  </si>
  <si>
    <t xml:space="preserve">Libor Průša</t>
  </si>
  <si>
    <t xml:space="preserve">David Hauschke</t>
  </si>
  <si>
    <t xml:space="preserve">VLČÁCI</t>
  </si>
  <si>
    <t xml:space="preserve">Jiří Vlček sr</t>
  </si>
  <si>
    <t xml:space="preserve">Jiří Vlček jr.</t>
  </si>
  <si>
    <t xml:space="preserve">Jakub Vlček</t>
  </si>
  <si>
    <t xml:space="preserve">ROKYTNÍK</t>
  </si>
  <si>
    <t xml:space="preserve">Štěpán Navrátil</t>
  </si>
  <si>
    <t xml:space="preserve">Šimon Navrátil</t>
  </si>
  <si>
    <t xml:space="preserve">Michal Kamarýt</t>
  </si>
  <si>
    <t xml:space="preserve">B-FIT</t>
  </si>
  <si>
    <t xml:space="preserve">Viktor Sedláček</t>
  </si>
  <si>
    <t xml:space="preserve">Dominika Sedláčková</t>
  </si>
  <si>
    <t xml:space="preserve">Petra Hauková</t>
  </si>
  <si>
    <t xml:space="preserve">SKUPINY A SPORTY</t>
  </si>
  <si>
    <t xml:space="preserve">Stolní tenis</t>
  </si>
  <si>
    <t xml:space="preserve">Skupina A</t>
  </si>
  <si>
    <t xml:space="preserve">Skupina B</t>
  </si>
  <si>
    <t xml:space="preserve">Skupina C</t>
  </si>
  <si>
    <t xml:space="preserve">Volejbal</t>
  </si>
  <si>
    <t xml:space="preserve">Nohejbal</t>
  </si>
  <si>
    <t xml:space="preserve">Tenis</t>
  </si>
  <si>
    <t xml:space="preserve">Bodování</t>
  </si>
  <si>
    <t xml:space="preserve">číslo</t>
  </si>
  <si>
    <t xml:space="preserve">basket</t>
  </si>
  <si>
    <t xml:space="preserve">florbal</t>
  </si>
  <si>
    <t xml:space="preserve">kopaná</t>
  </si>
  <si>
    <t xml:space="preserve">baseball</t>
  </si>
  <si>
    <t xml:space="preserve">golf</t>
  </si>
  <si>
    <t xml:space="preserve">petangue</t>
  </si>
  <si>
    <t xml:space="preserve">kuličky</t>
  </si>
  <si>
    <t xml:space="preserve">kuželky</t>
  </si>
  <si>
    <t xml:space="preserve">pinec</t>
  </si>
  <si>
    <t xml:space="preserve">volejbal</t>
  </si>
  <si>
    <t xml:space="preserve">nohejbal</t>
  </si>
  <si>
    <t xml:space="preserve">tenis</t>
  </si>
  <si>
    <t xml:space="preserve">součet</t>
  </si>
  <si>
    <t xml:space="preserve">pořadí</t>
  </si>
  <si>
    <t xml:space="preserve">basketbal</t>
  </si>
  <si>
    <t xml:space="preserve">softball</t>
  </si>
  <si>
    <t xml:space="preserve">družstvo</t>
  </si>
  <si>
    <t xml:space="preserve">jednotlivci</t>
  </si>
  <si>
    <t xml:space="preserve">výkon</t>
  </si>
  <si>
    <t xml:space="preserve">skupina A</t>
  </si>
  <si>
    <t xml:space="preserve">body </t>
  </si>
  <si>
    <t xml:space="preserve">skóre</t>
  </si>
  <si>
    <t xml:space="preserve">A1</t>
  </si>
  <si>
    <t xml:space="preserve">A2</t>
  </si>
  <si>
    <t xml:space="preserve">A3</t>
  </si>
  <si>
    <t xml:space="preserve">skupina B</t>
  </si>
  <si>
    <t xml:space="preserve">B1</t>
  </si>
  <si>
    <t xml:space="preserve">B2</t>
  </si>
  <si>
    <t xml:space="preserve">B3</t>
  </si>
  <si>
    <t xml:space="preserve">skupina C</t>
  </si>
  <si>
    <t xml:space="preserve">C1</t>
  </si>
  <si>
    <t xml:space="preserve">C2</t>
  </si>
  <si>
    <t xml:space="preserve">C3</t>
  </si>
  <si>
    <t xml:space="preserve">TENIS</t>
  </si>
  <si>
    <t xml:space="preserve">  1. - 3. MÍSTO</t>
  </si>
  <si>
    <t xml:space="preserve">body</t>
  </si>
  <si>
    <t xml:space="preserve">  4. - 6. MÍSTO</t>
  </si>
  <si>
    <t xml:space="preserve">  7. - 9. MÍSTO</t>
  </si>
  <si>
    <t xml:space="preserve">Míčový víceboj 2025 - pořadí - konečné výsledky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</si>
</sst>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hh:mm"/>
    <numFmt numFmtId="167" formatCode="dd/\ mmm/"/>
  </numFmts>
  <fonts count="52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5"/>
      <name val="Arial CE"/>
      <family val="0"/>
      <charset val="238"/>
    </font>
    <font>
      <b val="true"/>
      <sz val="24"/>
      <name val="Arial CE"/>
      <family val="0"/>
      <charset val="238"/>
    </font>
    <font>
      <b val="true"/>
      <sz val="15"/>
      <name val="Arial CE"/>
      <family val="0"/>
      <charset val="238"/>
    </font>
    <font>
      <sz val="16"/>
      <name val="Arial CE"/>
      <family val="0"/>
      <charset val="238"/>
    </font>
    <font>
      <b val="true"/>
      <sz val="16"/>
      <color rgb="FFC9211E"/>
      <name val="Arial CE"/>
      <family val="0"/>
      <charset val="238"/>
    </font>
    <font>
      <sz val="16"/>
      <color rgb="FF000000"/>
      <name val="Arial CE"/>
      <family val="0"/>
      <charset val="238"/>
    </font>
    <font>
      <b val="true"/>
      <sz val="16"/>
      <name val="Arial CE"/>
      <family val="0"/>
      <charset val="238"/>
    </font>
    <font>
      <sz val="14"/>
      <name val="Arial CE"/>
      <family val="0"/>
      <charset val="238"/>
    </font>
    <font>
      <b val="true"/>
      <sz val="10"/>
      <name val="Arial CE"/>
      <family val="0"/>
      <charset val="238"/>
    </font>
    <font>
      <b val="true"/>
      <sz val="8"/>
      <name val="Arial Black"/>
      <family val="2"/>
      <charset val="1"/>
    </font>
    <font>
      <sz val="14"/>
      <color rgb="FF000080"/>
      <name val="Arial Black"/>
      <family val="2"/>
      <charset val="238"/>
    </font>
    <font>
      <b val="true"/>
      <sz val="8"/>
      <name val="Arial"/>
      <family val="2"/>
      <charset val="238"/>
    </font>
    <font>
      <b val="true"/>
      <sz val="10"/>
      <name val="Arial Black"/>
      <family val="2"/>
      <charset val="238"/>
    </font>
    <font>
      <b val="true"/>
      <sz val="10"/>
      <color rgb="FF000080"/>
      <name val="Arial Black"/>
      <family val="2"/>
      <charset val="238"/>
    </font>
    <font>
      <b val="true"/>
      <sz val="12"/>
      <name val="Arial CE"/>
      <family val="0"/>
      <charset val="238"/>
    </font>
    <font>
      <b val="true"/>
      <sz val="12"/>
      <color rgb="FFFF0000"/>
      <name val="Arial"/>
      <family val="2"/>
      <charset val="238"/>
    </font>
    <font>
      <sz val="24"/>
      <name val="Arial"/>
      <family val="2"/>
      <charset val="238"/>
    </font>
    <font>
      <b val="true"/>
      <sz val="24"/>
      <name val="Arial"/>
      <family val="2"/>
      <charset val="238"/>
    </font>
    <font>
      <b val="true"/>
      <sz val="12"/>
      <name val="Arial"/>
      <family val="2"/>
      <charset val="238"/>
    </font>
    <font>
      <sz val="16"/>
      <color rgb="FF000080"/>
      <name val="Arial Black"/>
      <family val="2"/>
      <charset val="238"/>
    </font>
    <font>
      <b val="true"/>
      <sz val="12"/>
      <color rgb="FF0000FF"/>
      <name val="Arial"/>
      <family val="2"/>
      <charset val="238"/>
    </font>
    <font>
      <b val="true"/>
      <sz val="18"/>
      <color rgb="FF000080"/>
      <name val="Arial Black"/>
      <family val="2"/>
      <charset val="238"/>
    </font>
    <font>
      <sz val="18"/>
      <color rgb="FF000080"/>
      <name val="Arial Black"/>
      <family val="2"/>
      <charset val="238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80"/>
      <name val="Arial Black"/>
      <family val="2"/>
      <charset val="238"/>
    </font>
    <font>
      <b val="true"/>
      <sz val="12"/>
      <color rgb="FF80000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20"/>
      <color rgb="FF993300"/>
      <name val="Arial"/>
      <family val="2"/>
      <charset val="1"/>
    </font>
    <font>
      <b val="true"/>
      <sz val="16"/>
      <color rgb="FF993300"/>
      <name val="Arial"/>
      <family val="2"/>
      <charset val="238"/>
    </font>
    <font>
      <sz val="10"/>
      <name val="Arial"/>
      <family val="2"/>
      <charset val="1"/>
    </font>
    <font>
      <sz val="10"/>
      <color rgb="FF993300"/>
      <name val="Arial"/>
      <family val="2"/>
      <charset val="1"/>
    </font>
    <font>
      <b val="true"/>
      <sz val="10"/>
      <name val="Arial"/>
      <family val="2"/>
      <charset val="238"/>
    </font>
    <font>
      <b val="true"/>
      <sz val="10"/>
      <color rgb="FF993300"/>
      <name val="Arial"/>
      <family val="2"/>
      <charset val="1"/>
    </font>
    <font>
      <sz val="8"/>
      <color rgb="FF993300"/>
      <name val="Arial"/>
      <family val="2"/>
      <charset val="1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sz val="15"/>
      <name val="Arial"/>
      <family val="2"/>
      <charset val="238"/>
    </font>
    <font>
      <b val="true"/>
      <sz val="8"/>
      <color rgb="FFFF6600"/>
      <name val="Arial"/>
      <family val="2"/>
      <charset val="238"/>
    </font>
    <font>
      <sz val="10"/>
      <color rgb="FFFF6600"/>
      <name val="Arial"/>
      <family val="2"/>
      <charset val="238"/>
    </font>
    <font>
      <b val="true"/>
      <sz val="8"/>
      <color rgb="FF0000FF"/>
      <name val="Arial"/>
      <family val="2"/>
      <charset val="238"/>
    </font>
    <font>
      <b val="true"/>
      <sz val="8"/>
      <color rgb="FF339966"/>
      <name val="Arial"/>
      <family val="2"/>
      <charset val="238"/>
    </font>
    <font>
      <sz val="10"/>
      <color rgb="FF339966"/>
      <name val="Arial"/>
      <family val="2"/>
      <charset val="238"/>
    </font>
    <font>
      <b val="true"/>
      <sz val="10"/>
      <color rgb="FF000000"/>
      <name val="Arial Black"/>
      <family val="2"/>
      <charset val="1"/>
    </font>
    <font>
      <b val="true"/>
      <sz val="10"/>
      <color rgb="FF000000"/>
      <name val="Arial"/>
      <family val="2"/>
      <charset val="238"/>
    </font>
    <font>
      <b val="true"/>
      <sz val="12"/>
      <color rgb="FF000000"/>
      <name val="Arial Black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70AD47"/>
        <bgColor rgb="FF77BC65"/>
      </patternFill>
    </fill>
    <fill>
      <patternFill patternType="solid">
        <fgColor rgb="FF77BC65"/>
        <bgColor rgb="FF70AD47"/>
      </patternFill>
    </fill>
    <fill>
      <patternFill patternType="solid">
        <fgColor rgb="FF339966"/>
        <bgColor rgb="FF3FAF46"/>
      </patternFill>
    </fill>
    <fill>
      <patternFill patternType="solid">
        <fgColor rgb="FF3FAF46"/>
        <bgColor rgb="FF339966"/>
      </patternFill>
    </fill>
    <fill>
      <patternFill patternType="solid">
        <fgColor rgb="FF5EB91E"/>
        <bgColor rgb="FF70AD47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6600"/>
        <bgColor rgb="FFFF990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1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1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1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1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1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9" fillId="1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10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1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9" fillId="1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8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0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1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10" borderId="19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2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2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2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2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24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25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24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26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2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28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27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29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3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3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3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3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33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2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9" borderId="34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4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5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6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37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38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9" borderId="27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1" fillId="0" borderId="27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8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7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9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39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14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9" borderId="3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2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4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25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24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6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28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29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31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3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2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33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22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9" borderId="34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4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5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6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38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9" borderId="2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1" fillId="0" borderId="2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8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7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9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14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9" borderId="3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3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0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3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2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2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2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2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2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1" borderId="3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1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1" borderId="3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3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3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2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1" fillId="0" borderId="2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12" borderId="3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2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12" borderId="3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3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3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2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8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7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8" fillId="0" borderId="2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5" borderId="3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5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5" borderId="3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3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2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3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9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1" fillId="5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List1" xfId="20"/>
    <cellStyle name="normální_List11" xfId="21"/>
    <cellStyle name="normální_List13" xfId="22"/>
    <cellStyle name="normální_List9" xfId="23"/>
    <cellStyle name="normální_pinec skupiny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AD47"/>
      <rgbColor rgb="FF9999FF"/>
      <rgbColor rgb="FFC9211E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FAF46"/>
      <rgbColor rgb="FF5EB91E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K49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1.9296875" defaultRowHeight="12.75" customHeight="true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5.86"/>
  </cols>
  <sheetData>
    <row r="1" customFormat="false" ht="18.55" hidden="false" customHeight="false" outlineLevel="0" collapsed="false">
      <c r="C1" s="2"/>
      <c r="D1" s="2"/>
      <c r="E1" s="2"/>
      <c r="F1" s="2"/>
    </row>
    <row r="2" customFormat="false" ht="29.15" hidden="false" customHeight="false" outlineLevel="0" collapsed="false">
      <c r="C2" s="3" t="s">
        <v>0</v>
      </c>
      <c r="D2" s="3"/>
      <c r="E2" s="3"/>
      <c r="F2" s="3"/>
      <c r="G2" s="3"/>
    </row>
    <row r="3" customFormat="false" ht="18.55" hidden="false" customHeight="false" outlineLevel="0" collapsed="false">
      <c r="C3" s="2"/>
      <c r="D3" s="2"/>
      <c r="E3" s="2"/>
      <c r="F3" s="2"/>
    </row>
    <row r="4" customFormat="false" ht="18.55" hidden="false" customHeight="false" outlineLevel="0" collapsed="false">
      <c r="C4" s="2"/>
      <c r="D4" s="2"/>
      <c r="E4" s="2"/>
      <c r="F4" s="2"/>
    </row>
    <row r="5" customFormat="false" ht="18.55" hidden="false" customHeight="false" outlineLevel="0" collapsed="false">
      <c r="C5" s="2" t="s">
        <v>1</v>
      </c>
      <c r="D5" s="2"/>
      <c r="E5" s="2"/>
      <c r="F5" s="2"/>
    </row>
    <row r="6" customFormat="false" ht="18.55" hidden="false" customHeight="false" outlineLevel="0" collapsed="false">
      <c r="C6" s="2"/>
      <c r="D6" s="2" t="s">
        <v>2</v>
      </c>
      <c r="E6" s="2"/>
      <c r="F6" s="2"/>
    </row>
    <row r="7" customFormat="false" ht="18.55" hidden="false" customHeight="false" outlineLevel="0" collapsed="false">
      <c r="C7" s="2"/>
      <c r="D7" s="2" t="s">
        <v>3</v>
      </c>
      <c r="E7" s="2"/>
      <c r="F7" s="2"/>
    </row>
    <row r="8" customFormat="false" ht="18.55" hidden="false" customHeight="false" outlineLevel="0" collapsed="false">
      <c r="C8" s="2"/>
      <c r="D8" s="2" t="s">
        <v>4</v>
      </c>
      <c r="E8" s="2"/>
      <c r="F8" s="2"/>
    </row>
    <row r="9" customFormat="false" ht="18.55" hidden="false" customHeight="false" outlineLevel="0" collapsed="false">
      <c r="C9" s="2"/>
      <c r="D9" s="2"/>
      <c r="E9" s="2"/>
      <c r="F9" s="2"/>
    </row>
    <row r="10" customFormat="false" ht="27.75" hidden="false" customHeight="true" outlineLevel="0" collapsed="false">
      <c r="C10" s="2" t="s">
        <v>5</v>
      </c>
    </row>
    <row r="11" customFormat="false" ht="27.75" hidden="false" customHeight="true" outlineLevel="0" collapsed="false">
      <c r="C11" s="2" t="s">
        <v>6</v>
      </c>
    </row>
    <row r="12" customFormat="false" ht="27.75" hidden="false" customHeight="true" outlineLevel="0" collapsed="false">
      <c r="C12" s="2" t="s">
        <v>7</v>
      </c>
    </row>
    <row r="13" customFormat="false" ht="27.75" hidden="false" customHeight="true" outlineLevel="0" collapsed="false">
      <c r="C13" s="2"/>
      <c r="D13" s="4" t="s">
        <v>8</v>
      </c>
      <c r="E13" s="2"/>
      <c r="F13" s="2"/>
      <c r="G13" s="2"/>
      <c r="H13" s="2"/>
      <c r="I13" s="2"/>
      <c r="J13" s="2"/>
      <c r="K13" s="2"/>
    </row>
    <row r="14" customFormat="false" ht="27.75" hidden="false" customHeight="true" outlineLevel="0" collapsed="false">
      <c r="C14" s="2"/>
      <c r="D14" s="4" t="s">
        <v>9</v>
      </c>
      <c r="E14" s="2"/>
      <c r="F14" s="2"/>
      <c r="G14" s="2"/>
      <c r="H14" s="2"/>
      <c r="I14" s="2"/>
      <c r="J14" s="2"/>
      <c r="K14" s="2"/>
    </row>
    <row r="15" customFormat="false" ht="27.75" hidden="false" customHeight="true" outlineLevel="0" collapsed="false">
      <c r="C15" s="2" t="s">
        <v>10</v>
      </c>
      <c r="D15" s="2"/>
      <c r="E15" s="2"/>
      <c r="F15" s="2"/>
      <c r="G15" s="2"/>
      <c r="H15" s="2"/>
      <c r="I15" s="2"/>
      <c r="J15" s="2"/>
      <c r="K15" s="2"/>
    </row>
    <row r="16" customFormat="false" ht="27.75" hidden="false" customHeight="true" outlineLevel="0" collapsed="false">
      <c r="C16" s="2"/>
      <c r="D16" s="2" t="s">
        <v>11</v>
      </c>
      <c r="E16" s="2"/>
      <c r="F16" s="2"/>
      <c r="G16" s="2"/>
      <c r="H16" s="2"/>
      <c r="I16" s="2"/>
      <c r="J16" s="2"/>
      <c r="K16" s="2"/>
    </row>
    <row r="17" customFormat="false" ht="27.75" hidden="false" customHeight="true" outlineLevel="0" collapsed="false">
      <c r="C17" s="2"/>
      <c r="D17" s="2" t="s">
        <v>12</v>
      </c>
      <c r="E17" s="2"/>
      <c r="F17" s="2"/>
      <c r="G17" s="2"/>
      <c r="H17" s="2"/>
      <c r="I17" s="2"/>
      <c r="J17" s="2"/>
      <c r="K17" s="2"/>
    </row>
    <row r="18" customFormat="false" ht="27.75" hidden="false" customHeight="true" outlineLevel="0" collapsed="false">
      <c r="C18" s="2" t="s">
        <v>13</v>
      </c>
      <c r="D18" s="2"/>
      <c r="E18" s="2"/>
      <c r="F18" s="2"/>
      <c r="G18" s="2"/>
      <c r="H18" s="2"/>
      <c r="I18" s="2"/>
      <c r="J18" s="2"/>
      <c r="K18" s="2"/>
    </row>
    <row r="19" customFormat="false" ht="18.75" hidden="false" customHeight="false" outlineLevel="0" collapsed="false">
      <c r="C19" s="2"/>
      <c r="D19" s="2"/>
      <c r="E19" s="2"/>
      <c r="F19" s="2"/>
      <c r="G19" s="2"/>
      <c r="H19" s="2"/>
      <c r="I19" s="2"/>
      <c r="J19" s="2"/>
      <c r="K19" s="2"/>
    </row>
    <row r="20" customFormat="false" ht="18.75" hidden="false" customHeight="false" outlineLevel="0" collapsed="false">
      <c r="C20" s="2"/>
      <c r="D20" s="2"/>
      <c r="E20" s="2"/>
      <c r="F20" s="2"/>
      <c r="G20" s="2"/>
      <c r="H20" s="2"/>
      <c r="I20" s="2"/>
      <c r="J20" s="2"/>
      <c r="K20" s="2"/>
    </row>
    <row r="21" customFormat="false" ht="18.75" hidden="false" customHeight="false" outlineLevel="0" collapsed="false">
      <c r="C21" s="2"/>
      <c r="D21" s="2"/>
      <c r="E21" s="2"/>
      <c r="F21" s="2"/>
      <c r="G21" s="2"/>
      <c r="H21" s="2"/>
      <c r="I21" s="2"/>
      <c r="J21" s="2"/>
      <c r="K21" s="2"/>
    </row>
    <row r="22" customFormat="false" ht="18.75" hidden="false" customHeight="false" outlineLevel="0" collapsed="false">
      <c r="C22" s="2"/>
      <c r="D22" s="2"/>
      <c r="E22" s="2"/>
      <c r="F22" s="2"/>
      <c r="G22" s="2"/>
      <c r="H22" s="2"/>
      <c r="I22" s="2"/>
      <c r="J22" s="2"/>
      <c r="K22" s="2"/>
    </row>
    <row r="23" customFormat="false" ht="18.75" hidden="false" customHeight="false" outlineLevel="0" collapsed="false">
      <c r="C23" s="2"/>
      <c r="D23" s="2"/>
      <c r="E23" s="2"/>
      <c r="F23" s="2"/>
      <c r="G23" s="2"/>
      <c r="H23" s="2"/>
      <c r="I23" s="2"/>
      <c r="J23" s="2"/>
      <c r="K23" s="2"/>
    </row>
    <row r="24" customFormat="false" ht="18.75" hidden="false" customHeight="false" outlineLevel="0" collapsed="false">
      <c r="C24" s="2"/>
      <c r="D24" s="2"/>
      <c r="E24" s="2"/>
      <c r="F24" s="2"/>
      <c r="G24" s="2"/>
      <c r="H24" s="2"/>
      <c r="I24" s="2"/>
      <c r="J24" s="2"/>
      <c r="K24" s="2"/>
    </row>
    <row r="25" customFormat="false" ht="18.75" hidden="false" customHeight="false" outlineLevel="0" collapsed="false">
      <c r="C25" s="2"/>
      <c r="D25" s="2"/>
      <c r="E25" s="2"/>
      <c r="F25" s="2"/>
      <c r="G25" s="2"/>
      <c r="H25" s="2"/>
      <c r="I25" s="2"/>
      <c r="J25" s="2"/>
      <c r="K25" s="2"/>
    </row>
    <row r="26" customFormat="false" ht="18.75" hidden="false" customHeight="false" outlineLevel="0" collapsed="false">
      <c r="C26" s="2"/>
      <c r="D26" s="2"/>
      <c r="E26" s="2"/>
      <c r="F26" s="2"/>
      <c r="G26" s="2"/>
      <c r="H26" s="2"/>
      <c r="I26" s="2"/>
      <c r="J26" s="2"/>
      <c r="K26" s="2"/>
    </row>
    <row r="27" customFormat="false" ht="18.75" hidden="false" customHeight="false" outlineLevel="0" collapsed="false">
      <c r="C27" s="2"/>
      <c r="D27" s="2"/>
      <c r="E27" s="2"/>
      <c r="F27" s="2"/>
      <c r="G27" s="2"/>
      <c r="H27" s="2"/>
      <c r="I27" s="2"/>
      <c r="J27" s="2"/>
      <c r="K27" s="2"/>
    </row>
    <row r="28" customFormat="false" ht="18.75" hidden="false" customHeight="false" outlineLevel="0" collapsed="false">
      <c r="C28" s="2"/>
      <c r="D28" s="2"/>
      <c r="E28" s="2"/>
      <c r="F28" s="2"/>
      <c r="G28" s="2"/>
      <c r="H28" s="2"/>
      <c r="I28" s="2"/>
      <c r="J28" s="2"/>
      <c r="K28" s="2"/>
    </row>
    <row r="29" customFormat="false" ht="18.75" hidden="false" customHeight="false" outlineLevel="0" collapsed="false">
      <c r="C29" s="2"/>
      <c r="D29" s="2"/>
      <c r="E29" s="2"/>
      <c r="F29" s="2"/>
      <c r="G29" s="2"/>
      <c r="H29" s="2"/>
      <c r="I29" s="2"/>
      <c r="J29" s="2"/>
      <c r="K29" s="2"/>
    </row>
    <row r="30" customFormat="false" ht="18.75" hidden="false" customHeight="false" outlineLevel="0" collapsed="false">
      <c r="C30" s="2"/>
      <c r="D30" s="2"/>
      <c r="E30" s="2"/>
      <c r="F30" s="2"/>
      <c r="G30" s="2"/>
      <c r="H30" s="2"/>
      <c r="I30" s="2"/>
      <c r="J30" s="2"/>
      <c r="K30" s="2"/>
    </row>
    <row r="31" customFormat="false" ht="18.75" hidden="false" customHeight="false" outlineLevel="0" collapsed="false">
      <c r="C31" s="2"/>
      <c r="D31" s="2"/>
      <c r="E31" s="2"/>
      <c r="F31" s="2"/>
      <c r="G31" s="2"/>
      <c r="H31" s="2"/>
      <c r="I31" s="2"/>
      <c r="J31" s="2"/>
      <c r="K31" s="2"/>
    </row>
    <row r="32" customFormat="false" ht="18.75" hidden="false" customHeight="false" outlineLevel="0" collapsed="false">
      <c r="C32" s="2"/>
      <c r="D32" s="2"/>
      <c r="E32" s="2"/>
      <c r="F32" s="2"/>
      <c r="G32" s="2"/>
      <c r="H32" s="2"/>
      <c r="I32" s="2"/>
      <c r="J32" s="2"/>
      <c r="K32" s="2"/>
    </row>
    <row r="33" customFormat="false" ht="18.75" hidden="false" customHeight="false" outlineLevel="0" collapsed="false">
      <c r="C33" s="2"/>
      <c r="D33" s="2"/>
      <c r="E33" s="2"/>
      <c r="F33" s="2"/>
      <c r="G33" s="2"/>
      <c r="H33" s="2"/>
      <c r="I33" s="2"/>
      <c r="J33" s="2"/>
      <c r="K33" s="2"/>
    </row>
    <row r="34" customFormat="false" ht="18.75" hidden="false" customHeight="false" outlineLevel="0" collapsed="false">
      <c r="C34" s="2"/>
      <c r="D34" s="2"/>
      <c r="E34" s="2"/>
      <c r="F34" s="2"/>
      <c r="G34" s="2"/>
      <c r="H34" s="2"/>
      <c r="I34" s="2"/>
      <c r="J34" s="2"/>
      <c r="K34" s="2"/>
    </row>
    <row r="35" customFormat="false" ht="18.75" hidden="false" customHeight="false" outlineLevel="0" collapsed="false">
      <c r="D35" s="2"/>
      <c r="E35" s="2"/>
      <c r="F35" s="2"/>
      <c r="G35" s="2"/>
      <c r="H35" s="2"/>
      <c r="I35" s="2"/>
      <c r="J35" s="2"/>
      <c r="K35" s="2"/>
    </row>
    <row r="36" customFormat="false" ht="18.75" hidden="false" customHeight="false" outlineLevel="0" collapsed="false">
      <c r="D36" s="2"/>
      <c r="E36" s="2"/>
      <c r="F36" s="2"/>
      <c r="G36" s="2"/>
      <c r="H36" s="2"/>
      <c r="I36" s="2"/>
      <c r="J36" s="2"/>
      <c r="K36" s="2"/>
    </row>
    <row r="37" customFormat="false" ht="18.75" hidden="false" customHeight="false" outlineLevel="0" collapsed="false">
      <c r="D37" s="2"/>
      <c r="E37" s="2"/>
      <c r="F37" s="2"/>
      <c r="G37" s="2"/>
      <c r="H37" s="2"/>
      <c r="I37" s="2"/>
      <c r="J37" s="2"/>
      <c r="K37" s="2"/>
    </row>
    <row r="38" customFormat="false" ht="18.75" hidden="false" customHeight="false" outlineLevel="0" collapsed="false">
      <c r="D38" s="2"/>
      <c r="E38" s="2"/>
      <c r="F38" s="2"/>
      <c r="G38" s="2"/>
      <c r="H38" s="2"/>
      <c r="I38" s="2"/>
      <c r="J38" s="2"/>
      <c r="K38" s="2"/>
    </row>
    <row r="39" customFormat="false" ht="18.75" hidden="false" customHeight="false" outlineLevel="0" collapsed="false">
      <c r="D39" s="2"/>
      <c r="E39" s="2"/>
      <c r="F39" s="2"/>
      <c r="G39" s="2"/>
      <c r="H39" s="2"/>
      <c r="I39" s="2"/>
      <c r="J39" s="2"/>
      <c r="K39" s="2"/>
    </row>
    <row r="40" customFormat="false" ht="18.75" hidden="false" customHeight="false" outlineLevel="0" collapsed="false">
      <c r="D40" s="2"/>
      <c r="E40" s="2"/>
      <c r="F40" s="2"/>
      <c r="G40" s="2"/>
      <c r="H40" s="2"/>
      <c r="I40" s="2"/>
      <c r="J40" s="2"/>
      <c r="K40" s="2"/>
    </row>
    <row r="41" customFormat="false" ht="18.75" hidden="false" customHeight="false" outlineLevel="0" collapsed="false">
      <c r="D41" s="2"/>
      <c r="E41" s="2"/>
      <c r="F41" s="2"/>
      <c r="G41" s="2"/>
      <c r="H41" s="2"/>
      <c r="I41" s="2"/>
      <c r="J41" s="2"/>
      <c r="K41" s="2"/>
    </row>
    <row r="42" customFormat="false" ht="18.75" hidden="false" customHeight="false" outlineLevel="0" collapsed="false">
      <c r="D42" s="2"/>
      <c r="E42" s="2"/>
      <c r="F42" s="2"/>
      <c r="G42" s="2"/>
      <c r="H42" s="2"/>
      <c r="I42" s="2"/>
      <c r="J42" s="2"/>
      <c r="K42" s="2"/>
    </row>
    <row r="43" customFormat="false" ht="18.75" hidden="false" customHeight="false" outlineLevel="0" collapsed="false">
      <c r="D43" s="2"/>
      <c r="E43" s="2"/>
      <c r="F43" s="2"/>
      <c r="G43" s="2"/>
      <c r="H43" s="2"/>
      <c r="I43" s="2"/>
      <c r="J43" s="2"/>
      <c r="K43" s="2"/>
    </row>
    <row r="44" customFormat="false" ht="18.75" hidden="false" customHeight="false" outlineLevel="0" collapsed="false">
      <c r="D44" s="2"/>
      <c r="E44" s="2"/>
      <c r="F44" s="2"/>
      <c r="G44" s="2"/>
      <c r="H44" s="2"/>
      <c r="I44" s="2"/>
      <c r="J44" s="2"/>
      <c r="K44" s="2"/>
    </row>
    <row r="45" customFormat="false" ht="18.75" hidden="false" customHeight="false" outlineLevel="0" collapsed="false">
      <c r="D45" s="2"/>
      <c r="E45" s="2"/>
      <c r="F45" s="2"/>
      <c r="G45" s="2"/>
      <c r="H45" s="2"/>
      <c r="I45" s="2"/>
      <c r="J45" s="2"/>
      <c r="K45" s="2"/>
    </row>
    <row r="46" customFormat="false" ht="18.75" hidden="false" customHeight="false" outlineLevel="0" collapsed="false">
      <c r="D46" s="2"/>
      <c r="E46" s="2"/>
      <c r="F46" s="2"/>
      <c r="G46" s="2"/>
      <c r="H46" s="2"/>
      <c r="I46" s="2"/>
      <c r="J46" s="2"/>
      <c r="K46" s="2"/>
    </row>
    <row r="47" customFormat="false" ht="18.75" hidden="false" customHeight="false" outlineLevel="0" collapsed="false">
      <c r="D47" s="2"/>
      <c r="E47" s="2"/>
      <c r="F47" s="2"/>
      <c r="G47" s="2"/>
      <c r="H47" s="2"/>
      <c r="I47" s="2"/>
      <c r="J47" s="2"/>
      <c r="K47" s="2"/>
    </row>
    <row r="48" customFormat="false" ht="18.75" hidden="false" customHeight="false" outlineLevel="0" collapsed="false">
      <c r="D48" s="2"/>
      <c r="E48" s="2"/>
      <c r="F48" s="2"/>
      <c r="G48" s="2"/>
      <c r="H48" s="2"/>
      <c r="I48" s="2"/>
      <c r="J48" s="2"/>
      <c r="K48" s="2"/>
    </row>
    <row r="49" customFormat="false" ht="18.75" hidden="false" customHeight="false" outlineLevel="0" collapsed="false">
      <c r="D49" s="2"/>
      <c r="E49" s="2"/>
      <c r="F49" s="2"/>
      <c r="G49" s="2"/>
      <c r="H49" s="2"/>
      <c r="I49" s="2"/>
      <c r="J49" s="2"/>
      <c r="K49" s="2"/>
    </row>
  </sheetData>
  <mergeCells count="1">
    <mergeCell ref="C2: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0546875" defaultRowHeight="12.75" customHeight="true" zeroHeight="false" outlineLevelRow="0" outlineLevelCol="0"/>
  <cols>
    <col collapsed="false" customWidth="true" hidden="false" outlineLevel="0" max="1" min="1" style="5" width="18.12"/>
    <col collapsed="false" customWidth="true" hidden="false" outlineLevel="0" max="2" min="2" style="5" width="37.71"/>
    <col collapsed="false" customWidth="true" hidden="false" outlineLevel="0" max="3" min="3" style="1" width="26"/>
    <col collapsed="false" customWidth="true" hidden="false" outlineLevel="0" max="4" min="4" style="1" width="30.02"/>
    <col collapsed="false" customWidth="true" hidden="false" outlineLevel="0" max="5" min="5" style="1" width="28.71"/>
    <col collapsed="false" customWidth="true" hidden="false" outlineLevel="0" max="6" min="6" style="1" width="5.29"/>
    <col collapsed="false" customWidth="true" hidden="false" outlineLevel="0" max="7" min="7" style="1" width="11.3"/>
    <col collapsed="false" customWidth="true" hidden="false" outlineLevel="0" max="8" min="8" style="1" width="11.14"/>
    <col collapsed="false" customWidth="true" hidden="false" outlineLevel="0" max="9" min="9" style="5" width="3.71"/>
    <col collapsed="false" customWidth="true" hidden="false" outlineLevel="0" max="10" min="10" style="1" width="15"/>
    <col collapsed="false" customWidth="true" hidden="false" outlineLevel="0" max="11" min="11" style="5" width="3.71"/>
    <col collapsed="false" customWidth="true" hidden="false" outlineLevel="0" max="12" min="12" style="1" width="15"/>
    <col collapsed="false" customWidth="true" hidden="false" outlineLevel="0" max="13" min="13" style="5" width="3.71"/>
    <col collapsed="false" customWidth="true" hidden="false" outlineLevel="0" max="14" min="14" style="1" width="15"/>
    <col collapsed="false" customWidth="true" hidden="false" outlineLevel="0" max="15" min="15" style="5" width="3.71"/>
    <col collapsed="false" customWidth="true" hidden="false" outlineLevel="0" max="16" min="16" style="1" width="15"/>
  </cols>
  <sheetData>
    <row r="1" customFormat="false" ht="27" hidden="false" customHeight="true" outlineLevel="0" collapsed="false">
      <c r="A1" s="6"/>
      <c r="B1" s="6"/>
      <c r="C1" s="7"/>
      <c r="D1" s="7"/>
      <c r="E1" s="7"/>
    </row>
    <row r="2" customFormat="false" ht="27" hidden="false" customHeight="true" outlineLevel="0" collapsed="false">
      <c r="A2" s="6" t="s">
        <v>14</v>
      </c>
      <c r="B2" s="8" t="n">
        <v>2025</v>
      </c>
      <c r="C2" s="7"/>
    </row>
    <row r="3" customFormat="false" ht="27" hidden="false" customHeight="true" outlineLevel="0" collapsed="false">
      <c r="A3" s="6"/>
      <c r="B3" s="6"/>
      <c r="C3" s="7"/>
      <c r="D3" s="7"/>
      <c r="E3" s="7"/>
    </row>
    <row r="4" customFormat="false" ht="27" hidden="false" customHeight="true" outlineLevel="0" collapsed="false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</row>
    <row r="5" customFormat="false" ht="27" hidden="false" customHeight="true" outlineLevel="0" collapsed="false">
      <c r="A5" s="10" t="n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" t="n">
        <v>4</v>
      </c>
      <c r="N5" s="11"/>
    </row>
    <row r="6" customFormat="false" ht="27" hidden="false" customHeight="true" outlineLevel="0" collapsed="false">
      <c r="A6" s="10" t="n">
        <v>2</v>
      </c>
      <c r="B6" s="10" t="s">
        <v>24</v>
      </c>
      <c r="C6" s="10" t="s">
        <v>25</v>
      </c>
      <c r="D6" s="10" t="s">
        <v>26</v>
      </c>
      <c r="E6" s="10" t="s">
        <v>27</v>
      </c>
      <c r="F6" s="1" t="n">
        <v>2</v>
      </c>
    </row>
    <row r="7" customFormat="false" ht="27" hidden="false" customHeight="true" outlineLevel="0" collapsed="false">
      <c r="A7" s="10" t="n">
        <v>3</v>
      </c>
      <c r="B7" s="10" t="s">
        <v>28</v>
      </c>
      <c r="C7" s="10" t="s">
        <v>29</v>
      </c>
      <c r="D7" s="10" t="s">
        <v>30</v>
      </c>
      <c r="E7" s="10" t="s">
        <v>31</v>
      </c>
      <c r="F7" s="1" t="n">
        <v>7</v>
      </c>
    </row>
    <row r="8" customFormat="false" ht="27" hidden="false" customHeight="true" outlineLevel="0" collapsed="false">
      <c r="A8" s="10" t="n">
        <v>4</v>
      </c>
      <c r="B8" s="10" t="s">
        <v>32</v>
      </c>
      <c r="C8" s="10" t="s">
        <v>33</v>
      </c>
      <c r="D8" s="10" t="s">
        <v>34</v>
      </c>
      <c r="E8" s="10" t="s">
        <v>35</v>
      </c>
      <c r="F8" s="1" t="n">
        <v>9</v>
      </c>
    </row>
    <row r="9" customFormat="false" ht="27" hidden="false" customHeight="true" outlineLevel="0" collapsed="false">
      <c r="A9" s="10" t="n">
        <v>5</v>
      </c>
      <c r="B9" s="10" t="s">
        <v>36</v>
      </c>
      <c r="C9" s="10" t="s">
        <v>37</v>
      </c>
      <c r="D9" s="10" t="s">
        <v>38</v>
      </c>
      <c r="E9" s="10" t="s">
        <v>39</v>
      </c>
      <c r="F9" s="1" t="n">
        <v>6</v>
      </c>
      <c r="L9" s="12"/>
      <c r="M9" s="12"/>
      <c r="N9" s="12"/>
      <c r="O9" s="12"/>
    </row>
    <row r="10" customFormat="false" ht="27" hidden="false" customHeight="true" outlineLevel="0" collapsed="false">
      <c r="A10" s="10" t="n">
        <v>6</v>
      </c>
      <c r="B10" s="10" t="s">
        <v>40</v>
      </c>
      <c r="C10" s="10" t="s">
        <v>41</v>
      </c>
      <c r="D10" s="10" t="s">
        <v>42</v>
      </c>
      <c r="E10" s="10" t="s">
        <v>43</v>
      </c>
      <c r="F10" s="1" t="n">
        <v>1</v>
      </c>
    </row>
    <row r="11" customFormat="false" ht="27" hidden="false" customHeight="true" outlineLevel="0" collapsed="false">
      <c r="A11" s="10" t="n">
        <v>7</v>
      </c>
      <c r="B11" s="10" t="s">
        <v>44</v>
      </c>
      <c r="C11" s="10" t="s">
        <v>45</v>
      </c>
      <c r="D11" s="10" t="s">
        <v>46</v>
      </c>
      <c r="E11" s="10" t="s">
        <v>47</v>
      </c>
      <c r="F11" s="1" t="n">
        <v>5</v>
      </c>
    </row>
    <row r="12" customFormat="false" ht="27" hidden="false" customHeight="true" outlineLevel="0" collapsed="false">
      <c r="A12" s="10" t="n">
        <v>8</v>
      </c>
      <c r="B12" s="10" t="s">
        <v>48</v>
      </c>
      <c r="C12" s="10" t="s">
        <v>49</v>
      </c>
      <c r="D12" s="10" t="s">
        <v>50</v>
      </c>
      <c r="E12" s="10" t="s">
        <v>51</v>
      </c>
      <c r="F12" s="1" t="n">
        <v>8</v>
      </c>
    </row>
    <row r="13" customFormat="false" ht="27" hidden="false" customHeight="true" outlineLevel="0" collapsed="false">
      <c r="A13" s="10" t="n">
        <v>9</v>
      </c>
      <c r="B13" s="10" t="s">
        <v>52</v>
      </c>
      <c r="C13" s="10" t="s">
        <v>53</v>
      </c>
      <c r="D13" s="10" t="s">
        <v>54</v>
      </c>
      <c r="E13" s="10" t="s">
        <v>55</v>
      </c>
      <c r="F13" s="1" t="n">
        <v>3</v>
      </c>
    </row>
    <row r="14" customFormat="false" ht="27" hidden="false" customHeight="true" outlineLevel="0" collapsed="false"/>
    <row r="15" customFormat="false" ht="27" hidden="false" customHeight="true" outlineLevel="0" collapsed="false">
      <c r="B15" s="12"/>
      <c r="C15" s="12"/>
      <c r="D15" s="12"/>
      <c r="E15" s="12"/>
    </row>
    <row r="16" customFormat="false" ht="27" hidden="false" customHeight="true" outlineLevel="0" collapsed="false"/>
    <row r="17" customFormat="false" ht="27" hidden="false" customHeight="true" outlineLevel="0" collapsed="false"/>
    <row r="18" customFormat="false" ht="27" hidden="false" customHeight="true" outlineLevel="0" collapsed="false"/>
    <row r="19" customFormat="false" ht="27" hidden="false" customHeight="true" outlineLevel="0" collapsed="false"/>
    <row r="20" customFormat="false" ht="27" hidden="false" customHeight="true" outlineLevel="0" collapsed="false"/>
    <row r="21" customFormat="false" ht="27" hidden="false" customHeight="true" outlineLevel="0" collapsed="false"/>
    <row r="22" customFormat="false" ht="27" hidden="false" customHeight="true" outlineLevel="0" collapsed="false"/>
    <row r="27" customFormat="false" ht="12.75" hidden="false" customHeight="false" outlineLevel="0" collapsed="false">
      <c r="A27" s="1"/>
      <c r="B27" s="1"/>
    </row>
    <row r="28" customFormat="false" ht="12.75" hidden="false" customHeight="false" outlineLevel="0" collapsed="false">
      <c r="A28" s="1"/>
      <c r="B28" s="1"/>
    </row>
    <row r="29" customFormat="false" ht="12.75" hidden="false" customHeight="false" outlineLevel="0" collapsed="false">
      <c r="A29" s="1"/>
      <c r="B29" s="1"/>
    </row>
    <row r="30" customFormat="false" ht="12.75" hidden="false" customHeight="false" outlineLevel="0" collapsed="false">
      <c r="A30" s="1"/>
      <c r="B30" s="1"/>
    </row>
    <row r="31" customFormat="false" ht="12.75" hidden="false" customHeight="false" outlineLevel="0" collapsed="false">
      <c r="A31" s="1"/>
      <c r="B31" s="1"/>
    </row>
    <row r="32" customFormat="false" ht="12.75" hidden="false" customHeight="false" outlineLevel="0" collapsed="false">
      <c r="A32" s="1"/>
      <c r="B32" s="1"/>
    </row>
    <row r="33" customFormat="false" ht="12.75" hidden="false" customHeight="false" outlineLevel="0" collapsed="false">
      <c r="A33" s="1"/>
      <c r="B33" s="1"/>
    </row>
    <row r="34" customFormat="false" ht="12.75" hidden="false" customHeight="false" outlineLevel="0" collapsed="false">
      <c r="A34" s="1"/>
      <c r="B34" s="1"/>
    </row>
    <row r="35" customFormat="false" ht="12.75" hidden="false" customHeight="false" outlineLevel="0" collapsed="false">
      <c r="A35" s="1"/>
      <c r="B35" s="1"/>
    </row>
    <row r="36" customFormat="false" ht="12.75" hidden="false" customHeight="false" outlineLevel="0" collapsed="false">
      <c r="A36" s="1"/>
      <c r="B36" s="1"/>
    </row>
    <row r="37" customFormat="false" ht="12.75" hidden="false" customHeight="false" outlineLevel="0" collapsed="false">
      <c r="A37" s="1"/>
      <c r="B37" s="1"/>
    </row>
    <row r="38" customFormat="false" ht="12.75" hidden="false" customHeight="false" outlineLevel="0" collapsed="false">
      <c r="A38" s="1"/>
      <c r="B38" s="1"/>
    </row>
    <row r="39" customFormat="false" ht="12.75" hidden="false" customHeight="false" outlineLevel="0" collapsed="false">
      <c r="A39" s="1"/>
      <c r="B39" s="1"/>
    </row>
    <row r="40" customFormat="false" ht="12.75" hidden="false" customHeight="false" outlineLevel="0" collapsed="false">
      <c r="A40" s="1"/>
      <c r="B40" s="1"/>
    </row>
    <row r="41" customFormat="false" ht="12.75" hidden="false" customHeight="false" outlineLevel="0" collapsed="false">
      <c r="A41" s="1"/>
      <c r="B41" s="1"/>
    </row>
    <row r="42" customFormat="false" ht="12.75" hidden="false" customHeight="false" outlineLevel="0" collapsed="false">
      <c r="A42" s="1"/>
      <c r="B42" s="1"/>
    </row>
    <row r="43" customFormat="false" ht="12.75" hidden="false" customHeight="false" outlineLevel="0" collapsed="false">
      <c r="A43" s="1"/>
      <c r="B43" s="1"/>
    </row>
    <row r="44" customFormat="false" ht="12.75" hidden="false" customHeight="false" outlineLevel="0" collapsed="false">
      <c r="A44" s="1"/>
      <c r="B44" s="1"/>
    </row>
    <row r="45" customFormat="false" ht="12.75" hidden="false" customHeight="false" outlineLevel="0" collapsed="false">
      <c r="A45" s="1"/>
      <c r="B45" s="1"/>
    </row>
    <row r="46" customFormat="false" ht="12.75" hidden="false" customHeight="false" outlineLevel="0" collapsed="false">
      <c r="A46" s="1"/>
      <c r="B46" s="1"/>
    </row>
    <row r="47" customFormat="false" ht="12.75" hidden="false" customHeight="false" outlineLevel="0" collapsed="false">
      <c r="A47" s="1"/>
      <c r="B47" s="1"/>
    </row>
    <row r="48" customFormat="false" ht="12.75" hidden="false" customHeight="false" outlineLevel="0" collapsed="false">
      <c r="A48" s="1"/>
      <c r="B48" s="1"/>
    </row>
    <row r="49" customFormat="false" ht="12.75" hidden="false" customHeight="false" outlineLevel="0" collapsed="false">
      <c r="A49" s="1"/>
      <c r="B49" s="1"/>
    </row>
    <row r="50" customFormat="false" ht="12.75" hidden="false" customHeight="false" outlineLevel="0" collapsed="false">
      <c r="A50" s="1"/>
      <c r="B50" s="1"/>
    </row>
    <row r="51" customFormat="false" ht="12.75" hidden="false" customHeight="false" outlineLevel="0" collapsed="false">
      <c r="A51" s="1"/>
      <c r="B51" s="1"/>
    </row>
    <row r="52" customFormat="false" ht="12.75" hidden="false" customHeight="false" outlineLevel="0" collapsed="false">
      <c r="A52" s="1"/>
      <c r="B52" s="1"/>
    </row>
    <row r="53" customFormat="false" ht="12.75" hidden="false" customHeight="false" outlineLevel="0" collapsed="false">
      <c r="A53" s="1"/>
      <c r="B53" s="1"/>
    </row>
    <row r="54" customFormat="false" ht="12.75" hidden="false" customHeight="false" outlineLevel="0" collapsed="false">
      <c r="A54" s="1"/>
      <c r="B54" s="1"/>
    </row>
    <row r="55" customFormat="false" ht="12.75" hidden="false" customHeight="false" outlineLevel="0" collapsed="false">
      <c r="A55" s="1"/>
      <c r="B55" s="1"/>
    </row>
    <row r="56" customFormat="false" ht="12.75" hidden="false" customHeight="false" outlineLevel="0" collapsed="false">
      <c r="A56" s="1"/>
      <c r="B56" s="1"/>
    </row>
    <row r="57" customFormat="false" ht="12.75" hidden="false" customHeight="false" outlineLevel="0" collapsed="false">
      <c r="A57" s="1"/>
      <c r="B57" s="1"/>
    </row>
    <row r="58" customFormat="false" ht="12.75" hidden="false" customHeight="false" outlineLevel="0" collapsed="false">
      <c r="A58" s="1"/>
      <c r="B58" s="1"/>
    </row>
    <row r="59" customFormat="false" ht="12.75" hidden="false" customHeight="false" outlineLevel="0" collapsed="false">
      <c r="A59" s="1"/>
      <c r="B59" s="1"/>
    </row>
    <row r="60" customFormat="false" ht="12.75" hidden="false" customHeight="false" outlineLevel="0" collapsed="false">
      <c r="A60" s="1"/>
      <c r="B60" s="1"/>
    </row>
    <row r="61" customFormat="false" ht="12.75" hidden="false" customHeight="false" outlineLevel="0" collapsed="false">
      <c r="A61" s="1"/>
      <c r="B61" s="1"/>
    </row>
    <row r="62" customFormat="false" ht="12.75" hidden="false" customHeight="false" outlineLevel="0" collapsed="false">
      <c r="A62" s="1"/>
      <c r="B62" s="1"/>
    </row>
    <row r="63" customFormat="false" ht="12.75" hidden="false" customHeight="false" outlineLevel="0" collapsed="false">
      <c r="A63" s="1"/>
      <c r="B63" s="1"/>
    </row>
    <row r="64" customFormat="false" ht="12.75" hidden="false" customHeight="false" outlineLevel="0" collapsed="false">
      <c r="A64" s="1"/>
      <c r="B64" s="1"/>
    </row>
    <row r="65" customFormat="false" ht="12.75" hidden="false" customHeight="false" outlineLevel="0" collapsed="false">
      <c r="A65" s="1"/>
      <c r="B65" s="1"/>
    </row>
    <row r="66" customFormat="false" ht="12.75" hidden="false" customHeight="false" outlineLevel="0" collapsed="false">
      <c r="A66" s="1"/>
      <c r="B66" s="1"/>
    </row>
    <row r="67" customFormat="false" ht="12.75" hidden="false" customHeight="false" outlineLevel="0" collapsed="false">
      <c r="A67" s="1"/>
      <c r="B67" s="1"/>
    </row>
    <row r="68" customFormat="false" ht="12.75" hidden="false" customHeight="false" outlineLevel="0" collapsed="false">
      <c r="A68" s="1"/>
      <c r="B68" s="1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363194444444444" right="0.242361111111111" top="0.399305555555556" bottom="0.2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9"/>
  <sheetViews>
    <sheetView showFormulas="false" showGridLines="true" showRowColHeaders="true" showZeros="true" rightToLeft="false" tabSelected="false" showOutlineSymbols="true" defaultGridColor="true" view="normal" topLeftCell="A8" colorId="64" zoomScale="140" zoomScaleNormal="140" zoomScalePageLayoutView="100" workbookViewId="0">
      <selection pane="topLeft" activeCell="N2" activeCellId="0" sqref="N2"/>
    </sheetView>
  </sheetViews>
  <sheetFormatPr defaultColWidth="11.9296875" defaultRowHeight="12.75" customHeight="true" zeroHeight="false" outlineLevelRow="0" outlineLevelCol="0"/>
  <cols>
    <col collapsed="false" customWidth="true" hidden="false" outlineLevel="0" max="2" min="2" style="1" width="5.86"/>
    <col collapsed="false" customWidth="true" hidden="false" outlineLevel="0" max="3" min="3" style="1" width="20.95"/>
    <col collapsed="false" customWidth="true" hidden="false" outlineLevel="0" max="4" min="4" style="1" width="5.42"/>
    <col collapsed="false" customWidth="true" hidden="false" outlineLevel="0" max="5" min="5" style="1" width="20.95"/>
    <col collapsed="false" customWidth="true" hidden="false" outlineLevel="0" max="6" min="6" style="1" width="3.71"/>
    <col collapsed="false" customWidth="true" hidden="false" outlineLevel="0" max="7" min="7" style="1" width="20.95"/>
  </cols>
  <sheetData>
    <row r="1" customFormat="false" ht="36.1" hidden="false" customHeight="true" outlineLevel="0" collapsed="false">
      <c r="A1" s="13" t="s">
        <v>56</v>
      </c>
      <c r="B1" s="13"/>
      <c r="C1" s="13"/>
      <c r="D1" s="13"/>
      <c r="E1" s="13"/>
      <c r="F1" s="13"/>
      <c r="G1" s="13"/>
    </row>
    <row r="2" customFormat="false" ht="26.25" hidden="false" customHeight="true" outlineLevel="0" collapsed="false">
      <c r="A2" s="14" t="s">
        <v>57</v>
      </c>
      <c r="B2" s="14"/>
      <c r="C2" s="14"/>
      <c r="D2" s="14"/>
      <c r="E2" s="14"/>
      <c r="F2" s="14"/>
      <c r="G2" s="14"/>
    </row>
    <row r="3" customFormat="false" ht="26.25" hidden="false" customHeight="true" outlineLevel="0" collapsed="false">
      <c r="A3" s="15" t="s">
        <v>58</v>
      </c>
      <c r="B3" s="16" t="n">
        <v>1</v>
      </c>
      <c r="C3" s="11" t="str">
        <f aca="false">LOOKUP($B3,Týmy!$A$5:$A$13,Týmy!$B$5:$B$13)</f>
        <v>VORVANI</v>
      </c>
      <c r="D3" s="16" t="n">
        <v>2</v>
      </c>
      <c r="E3" s="11" t="str">
        <f aca="false">LOOKUP($D3,Týmy!$A$5:$A$13,Týmy!$B$5:$B$13)</f>
        <v>VK ORLI PŘÍČNICE</v>
      </c>
      <c r="F3" s="16" t="n">
        <v>3</v>
      </c>
      <c r="G3" s="11" t="str">
        <f aca="false">LOOKUP($F3,Týmy!$A$5:$A$13,Týmy!$B$5:$B$13)</f>
        <v>LACHTANI</v>
      </c>
      <c r="K3" s="5"/>
      <c r="L3" s="5"/>
      <c r="M3" s="5"/>
      <c r="N3" s="5"/>
      <c r="O3" s="5"/>
    </row>
    <row r="4" customFormat="false" ht="26.25" hidden="false" customHeight="true" outlineLevel="0" collapsed="false">
      <c r="A4" s="15" t="s">
        <v>59</v>
      </c>
      <c r="B4" s="16" t="n">
        <v>4</v>
      </c>
      <c r="C4" s="11" t="str">
        <f aca="false">LOOKUP($B4,Týmy!$A$5:$A$13,Týmy!$B$5:$B$13)</f>
        <v>GUMOKOV C</v>
      </c>
      <c r="D4" s="16" t="n">
        <v>5</v>
      </c>
      <c r="E4" s="11" t="str">
        <f aca="false">LOOKUP($D4,Týmy!$A$5:$A$13,Týmy!$B$5:$B$13)</f>
        <v>KREDATI</v>
      </c>
      <c r="F4" s="16" t="n">
        <v>6</v>
      </c>
      <c r="G4" s="11" t="str">
        <f aca="false">LOOKUP($F4,Týmy!$A$5:$A$13,Týmy!$B$5:$B$13)</f>
        <v>AZ VRÁTNO</v>
      </c>
      <c r="K4" s="5"/>
      <c r="L4" s="5"/>
      <c r="M4" s="5"/>
      <c r="N4" s="5"/>
      <c r="O4" s="5"/>
    </row>
    <row r="5" customFormat="false" ht="26.25" hidden="false" customHeight="true" outlineLevel="0" collapsed="false">
      <c r="A5" s="15" t="s">
        <v>60</v>
      </c>
      <c r="B5" s="16" t="n">
        <v>7</v>
      </c>
      <c r="C5" s="11" t="str">
        <f aca="false">LOOKUP($B5,Týmy!$A$5:$A$13,Týmy!$B$5:$B$13)</f>
        <v>VLČÁCI</v>
      </c>
      <c r="D5" s="16" t="n">
        <v>8</v>
      </c>
      <c r="E5" s="11" t="str">
        <f aca="false">LOOKUP($D5,Týmy!$A$5:$A$13,Týmy!$B$5:$B$13)</f>
        <v>ROKYTNÍK</v>
      </c>
      <c r="F5" s="16" t="n">
        <v>9</v>
      </c>
      <c r="G5" s="11" t="str">
        <f aca="false">LOOKUP($F5,Týmy!$A$5:$A$13,Týmy!$B$5:$B$13)</f>
        <v>B-FIT</v>
      </c>
      <c r="K5" s="5"/>
      <c r="L5" s="5"/>
      <c r="M5" s="5"/>
      <c r="N5" s="5"/>
      <c r="O5" s="5"/>
    </row>
    <row r="6" customFormat="false" ht="19.5" hidden="false" customHeight="true" outlineLevel="0" collapsed="false">
      <c r="B6" s="5"/>
      <c r="D6" s="5"/>
      <c r="F6" s="5"/>
    </row>
    <row r="7" customFormat="false" ht="26.25" hidden="true" customHeight="true" outlineLevel="0" collapsed="false">
      <c r="B7" s="5"/>
      <c r="D7" s="5"/>
      <c r="F7" s="5"/>
    </row>
    <row r="8" customFormat="false" ht="26.25" hidden="false" customHeight="true" outlineLevel="0" collapsed="false">
      <c r="A8" s="14" t="s">
        <v>61</v>
      </c>
      <c r="B8" s="14"/>
      <c r="C8" s="14"/>
      <c r="D8" s="14"/>
      <c r="E8" s="14"/>
      <c r="F8" s="14"/>
      <c r="G8" s="14"/>
    </row>
    <row r="9" customFormat="false" ht="26.25" hidden="false" customHeight="true" outlineLevel="0" collapsed="false">
      <c r="A9" s="15" t="s">
        <v>58</v>
      </c>
      <c r="B9" s="16" t="n">
        <v>1</v>
      </c>
      <c r="C9" s="11" t="str">
        <f aca="false">LOOKUP($B9,Týmy!$A$5:$A$13,Týmy!$B$5:$B$13)</f>
        <v>VORVANI</v>
      </c>
      <c r="D9" s="16" t="n">
        <v>4</v>
      </c>
      <c r="E9" s="11" t="str">
        <f aca="false">LOOKUP($D9,Týmy!$A$5:$A$13,Týmy!$B$5:$B$13)</f>
        <v>GUMOKOV C</v>
      </c>
      <c r="F9" s="16" t="n">
        <v>7</v>
      </c>
      <c r="G9" s="11" t="str">
        <f aca="false">LOOKUP($F9,Týmy!$A$5:$A$13,Týmy!$B$5:$B$13)</f>
        <v>VLČÁCI</v>
      </c>
      <c r="K9" s="5"/>
      <c r="L9" s="5"/>
      <c r="M9" s="5"/>
      <c r="N9" s="5"/>
      <c r="O9" s="5"/>
    </row>
    <row r="10" customFormat="false" ht="26.25" hidden="false" customHeight="true" outlineLevel="0" collapsed="false">
      <c r="A10" s="15" t="s">
        <v>59</v>
      </c>
      <c r="B10" s="16" t="n">
        <v>2</v>
      </c>
      <c r="C10" s="11" t="str">
        <f aca="false">LOOKUP($B10,Týmy!$A$5:$A$13,Týmy!$B$5:$B$13)</f>
        <v>VK ORLI PŘÍČNICE</v>
      </c>
      <c r="D10" s="16" t="n">
        <v>5</v>
      </c>
      <c r="E10" s="11" t="str">
        <f aca="false">LOOKUP($D10,Týmy!$A$5:$A$13,Týmy!$B$5:$B$13)</f>
        <v>KREDATI</v>
      </c>
      <c r="F10" s="16" t="n">
        <v>8</v>
      </c>
      <c r="G10" s="11" t="str">
        <f aca="false">LOOKUP($F10,Týmy!$A$5:$A$13,Týmy!$B$5:$B$13)</f>
        <v>ROKYTNÍK</v>
      </c>
      <c r="K10" s="5"/>
      <c r="L10" s="5"/>
      <c r="M10" s="5"/>
      <c r="N10" s="5"/>
      <c r="O10" s="5"/>
    </row>
    <row r="11" customFormat="false" ht="26.25" hidden="false" customHeight="true" outlineLevel="0" collapsed="false">
      <c r="A11" s="15" t="s">
        <v>60</v>
      </c>
      <c r="B11" s="16" t="n">
        <v>3</v>
      </c>
      <c r="C11" s="11" t="str">
        <f aca="false">LOOKUP($B11,Týmy!$A$5:$A$13,Týmy!$B$5:$B$13)</f>
        <v>LACHTANI</v>
      </c>
      <c r="D11" s="16" t="n">
        <v>6</v>
      </c>
      <c r="E11" s="11" t="str">
        <f aca="false">LOOKUP($D11,Týmy!$A$5:$A$13,Týmy!$B$5:$B$13)</f>
        <v>AZ VRÁTNO</v>
      </c>
      <c r="F11" s="16" t="n">
        <v>9</v>
      </c>
      <c r="G11" s="11" t="str">
        <f aca="false">LOOKUP($F11,Týmy!$A$5:$A$13,Týmy!$B$5:$B$13)</f>
        <v>B-FIT</v>
      </c>
      <c r="K11" s="5"/>
      <c r="L11" s="5"/>
      <c r="M11" s="5"/>
      <c r="N11" s="5"/>
      <c r="O11" s="5"/>
    </row>
    <row r="12" customFormat="false" ht="18" hidden="true" customHeight="true" outlineLevel="0" collapsed="false">
      <c r="B12" s="5"/>
      <c r="D12" s="5"/>
      <c r="F12" s="5"/>
    </row>
    <row r="13" customFormat="false" ht="26.25" hidden="true" customHeight="true" outlineLevel="0" collapsed="false">
      <c r="B13" s="5"/>
      <c r="D13" s="5"/>
      <c r="F13" s="5"/>
    </row>
    <row r="14" customFormat="false" ht="26.25" hidden="true" customHeight="true" outlineLevel="0" collapsed="false">
      <c r="A14" s="14" t="s">
        <v>62</v>
      </c>
      <c r="B14" s="14"/>
      <c r="C14" s="14"/>
      <c r="D14" s="14"/>
      <c r="E14" s="14"/>
      <c r="F14" s="14"/>
      <c r="G14" s="14"/>
    </row>
    <row r="15" customFormat="false" ht="26.25" hidden="true" customHeight="true" outlineLevel="0" collapsed="false">
      <c r="A15" s="15" t="s">
        <v>58</v>
      </c>
      <c r="B15" s="16" t="n">
        <v>1</v>
      </c>
      <c r="C15" s="11" t="str">
        <f aca="false">LOOKUP($B15,Týmy!$A$5:$A$13,Týmy!$B$5:$B$13)</f>
        <v>VORVANI</v>
      </c>
      <c r="D15" s="16" t="n">
        <v>3</v>
      </c>
      <c r="E15" s="11" t="str">
        <f aca="false">LOOKUP($D15,Týmy!$A$5:$A$13,Týmy!$B$5:$B$13)</f>
        <v>LACHTANI</v>
      </c>
      <c r="F15" s="16" t="n">
        <v>7</v>
      </c>
      <c r="G15" s="11" t="str">
        <f aca="false">LOOKUP($F15,Týmy!$A$5:$A$13,Týmy!$B$5:$B$13)</f>
        <v>VLČÁCI</v>
      </c>
      <c r="K15" s="5"/>
      <c r="L15" s="5"/>
      <c r="M15" s="5"/>
      <c r="N15" s="5"/>
      <c r="O15" s="5"/>
    </row>
    <row r="16" customFormat="false" ht="26.25" hidden="true" customHeight="true" outlineLevel="0" collapsed="false">
      <c r="A16" s="15" t="s">
        <v>59</v>
      </c>
      <c r="B16" s="16" t="n">
        <v>2</v>
      </c>
      <c r="C16" s="11" t="str">
        <f aca="false">LOOKUP($B16,Týmy!$A$5:$A$13,Týmy!$B$5:$B$13)</f>
        <v>VK ORLI PŘÍČNICE</v>
      </c>
      <c r="D16" s="16" t="n">
        <v>6</v>
      </c>
      <c r="E16" s="11" t="str">
        <f aca="false">LOOKUP($D16,Týmy!$A$5:$A$13,Týmy!$B$5:$B$13)</f>
        <v>AZ VRÁTNO</v>
      </c>
      <c r="F16" s="16" t="n">
        <v>10</v>
      </c>
      <c r="G16" s="11" t="str">
        <f aca="false">LOOKUP($F16,Týmy!$A$5:$A$13,Týmy!$B$5:$B$13)</f>
        <v>B-FIT</v>
      </c>
      <c r="K16" s="5"/>
      <c r="L16" s="5"/>
      <c r="M16" s="5"/>
      <c r="N16" s="5"/>
      <c r="O16" s="5"/>
      <c r="S16" s="17"/>
      <c r="T16" s="17"/>
      <c r="X16" s="17"/>
      <c r="Y16" s="17"/>
    </row>
    <row r="17" customFormat="false" ht="26.25" hidden="true" customHeight="true" outlineLevel="0" collapsed="false">
      <c r="A17" s="15" t="s">
        <v>60</v>
      </c>
      <c r="B17" s="16" t="n">
        <v>4</v>
      </c>
      <c r="C17" s="11" t="str">
        <f aca="false">LOOKUP($B17,Týmy!$A$5:$A$13,Týmy!$B$5:$B$13)</f>
        <v>GUMOKOV C</v>
      </c>
      <c r="D17" s="16" t="n">
        <v>5</v>
      </c>
      <c r="E17" s="11" t="str">
        <f aca="false">LOOKUP($D17,Týmy!$A$5:$A$13,Týmy!$B$5:$B$13)</f>
        <v>KREDATI</v>
      </c>
      <c r="F17" s="16" t="n">
        <v>8</v>
      </c>
      <c r="G17" s="11" t="str">
        <f aca="false">LOOKUP($F17,Týmy!$A$5:$A$13,Týmy!$B$5:$B$13)</f>
        <v>ROKYTNÍK</v>
      </c>
      <c r="H17" s="18"/>
      <c r="I17" s="18"/>
      <c r="J17" s="18"/>
      <c r="K17" s="5"/>
      <c r="L17" s="5"/>
      <c r="M17" s="5"/>
      <c r="N17" s="5"/>
      <c r="O17" s="5"/>
      <c r="R17" s="19"/>
      <c r="S17" s="19"/>
      <c r="T17" s="19"/>
      <c r="U17" s="19"/>
      <c r="W17" s="19"/>
      <c r="X17" s="19"/>
      <c r="Y17" s="19"/>
      <c r="Z17" s="19"/>
    </row>
    <row r="18" customFormat="false" ht="7.5" hidden="false" customHeight="true" outlineLevel="0" collapsed="false">
      <c r="B18" s="5"/>
      <c r="D18" s="5"/>
      <c r="F18" s="5"/>
      <c r="H18" s="18"/>
      <c r="I18" s="18"/>
      <c r="J18" s="18"/>
      <c r="R18" s="19"/>
      <c r="S18" s="19"/>
      <c r="T18" s="19"/>
      <c r="U18" s="19"/>
      <c r="W18" s="19"/>
      <c r="X18" s="19"/>
      <c r="Y18" s="19"/>
      <c r="Z18" s="19"/>
    </row>
    <row r="19" customFormat="false" ht="16.5" hidden="false" customHeight="true" outlineLevel="0" collapsed="false">
      <c r="B19" s="5"/>
      <c r="D19" s="5"/>
      <c r="F19" s="5"/>
      <c r="H19" s="18"/>
      <c r="I19" s="18"/>
      <c r="J19" s="18"/>
      <c r="R19" s="19"/>
      <c r="S19" s="19"/>
      <c r="T19" s="19"/>
      <c r="U19" s="19"/>
      <c r="W19" s="19"/>
      <c r="X19" s="19"/>
      <c r="Y19" s="19"/>
      <c r="Z19" s="19"/>
    </row>
    <row r="20" customFormat="false" ht="26.25" hidden="false" customHeight="true" outlineLevel="0" collapsed="false">
      <c r="A20" s="14" t="s">
        <v>62</v>
      </c>
      <c r="B20" s="14"/>
      <c r="C20" s="14"/>
      <c r="D20" s="14"/>
      <c r="E20" s="14"/>
      <c r="F20" s="14"/>
      <c r="G20" s="14"/>
      <c r="H20" s="18"/>
      <c r="I20" s="18"/>
      <c r="J20" s="18"/>
    </row>
    <row r="21" customFormat="false" ht="26.25" hidden="false" customHeight="true" outlineLevel="0" collapsed="false">
      <c r="A21" s="15" t="s">
        <v>58</v>
      </c>
      <c r="B21" s="20" t="n">
        <v>1</v>
      </c>
      <c r="C21" s="21" t="str">
        <f aca="false">LOOKUP($B21,Týmy!$A$5:$A$13,Týmy!$B$5:$B$13)</f>
        <v>VORVANI</v>
      </c>
      <c r="D21" s="20" t="n">
        <v>5</v>
      </c>
      <c r="E21" s="21" t="str">
        <f aca="false">LOOKUP($D21,Týmy!$A$5:$A$13,Týmy!$B$5:$B$13)</f>
        <v>KREDATI</v>
      </c>
      <c r="F21" s="20" t="n">
        <v>9</v>
      </c>
      <c r="G21" s="21" t="str">
        <f aca="false">LOOKUP($F21,Týmy!$A$5:$A$13,Týmy!$B$5:$B$13)</f>
        <v>B-FIT</v>
      </c>
      <c r="H21" s="18"/>
      <c r="I21" s="18"/>
      <c r="J21" s="18"/>
      <c r="K21" s="5"/>
      <c r="L21" s="5"/>
      <c r="M21" s="5"/>
      <c r="N21" s="5"/>
      <c r="O21" s="5"/>
    </row>
    <row r="22" customFormat="false" ht="26.25" hidden="false" customHeight="true" outlineLevel="0" collapsed="false">
      <c r="A22" s="15" t="s">
        <v>59</v>
      </c>
      <c r="B22" s="20" t="n">
        <v>2</v>
      </c>
      <c r="C22" s="21" t="str">
        <f aca="false">LOOKUP($B22,Týmy!$A$5:$A$13,Týmy!$B$5:$B$13)</f>
        <v>VK ORLI PŘÍČNICE</v>
      </c>
      <c r="D22" s="20" t="n">
        <v>6</v>
      </c>
      <c r="E22" s="21" t="str">
        <f aca="false">LOOKUP($D22,Týmy!$A$5:$A$13,Týmy!$B$5:$B$13)</f>
        <v>AZ VRÁTNO</v>
      </c>
      <c r="F22" s="20" t="n">
        <v>7</v>
      </c>
      <c r="G22" s="21" t="str">
        <f aca="false">LOOKUP($F22,Týmy!$A$5:$A$13,Týmy!$B$5:$B$13)</f>
        <v>VLČÁCI</v>
      </c>
      <c r="H22" s="18"/>
      <c r="I22" s="18"/>
      <c r="J22" s="18"/>
      <c r="K22" s="5"/>
      <c r="L22" s="5"/>
      <c r="M22" s="5"/>
      <c r="N22" s="5"/>
      <c r="O22" s="5"/>
    </row>
    <row r="23" customFormat="false" ht="26.25" hidden="false" customHeight="true" outlineLevel="0" collapsed="false">
      <c r="A23" s="15" t="s">
        <v>60</v>
      </c>
      <c r="B23" s="20" t="n">
        <v>3</v>
      </c>
      <c r="C23" s="21" t="str">
        <f aca="false">LOOKUP($B23,Týmy!$A$5:$A$13,Týmy!$B$5:$B$13)</f>
        <v>LACHTANI</v>
      </c>
      <c r="D23" s="20" t="n">
        <v>4</v>
      </c>
      <c r="E23" s="21" t="str">
        <f aca="false">LOOKUP($D23,Týmy!$A$5:$A$13,Týmy!$B$5:$B$13)</f>
        <v>GUMOKOV C</v>
      </c>
      <c r="F23" s="20" t="n">
        <v>8</v>
      </c>
      <c r="G23" s="21" t="str">
        <f aca="false">LOOKUP($F23,Týmy!$A$5:$A$13,Týmy!$B$5:$B$13)</f>
        <v>ROKYTNÍK</v>
      </c>
      <c r="K23" s="5"/>
      <c r="L23" s="5"/>
      <c r="M23" s="5"/>
      <c r="N23" s="5"/>
      <c r="O23" s="5"/>
    </row>
    <row r="26" customFormat="false" ht="27.2" hidden="false" customHeight="true" outlineLevel="0" collapsed="false">
      <c r="A26" s="14" t="s">
        <v>63</v>
      </c>
      <c r="B26" s="14"/>
      <c r="C26" s="14"/>
      <c r="D26" s="14"/>
      <c r="E26" s="14"/>
      <c r="F26" s="14"/>
      <c r="G26" s="14"/>
    </row>
    <row r="27" customFormat="false" ht="27.2" hidden="false" customHeight="true" outlineLevel="0" collapsed="false">
      <c r="A27" s="15" t="s">
        <v>58</v>
      </c>
      <c r="B27" s="20" t="n">
        <v>1</v>
      </c>
      <c r="C27" s="21" t="str">
        <f aca="false">LOOKUP($B27,Týmy!$A$5:$A$13,Týmy!$B$5:$B$13)</f>
        <v>VORVANI</v>
      </c>
      <c r="D27" s="20" t="n">
        <v>6</v>
      </c>
      <c r="E27" s="21" t="str">
        <f aca="false">LOOKUP($D27,Týmy!$A$5:$A$13,Týmy!$B$5:$B$13)</f>
        <v>AZ VRÁTNO</v>
      </c>
      <c r="F27" s="20" t="n">
        <v>8</v>
      </c>
      <c r="G27" s="21" t="str">
        <f aca="false">LOOKUP($F27,Týmy!$A$5:$A$13,Týmy!$B$5:$B$13)</f>
        <v>ROKYTNÍK</v>
      </c>
    </row>
    <row r="28" customFormat="false" ht="27.2" hidden="false" customHeight="true" outlineLevel="0" collapsed="false">
      <c r="A28" s="15" t="s">
        <v>59</v>
      </c>
      <c r="B28" s="20" t="n">
        <v>2</v>
      </c>
      <c r="C28" s="21" t="str">
        <f aca="false">LOOKUP($B28,Týmy!$A$5:$A$13,Týmy!$B$5:$B$13)</f>
        <v>VK ORLI PŘÍČNICE</v>
      </c>
      <c r="D28" s="20" t="n">
        <v>4</v>
      </c>
      <c r="E28" s="21" t="str">
        <f aca="false">LOOKUP($D28,Týmy!$A$5:$A$13,Týmy!$B$5:$B$13)</f>
        <v>GUMOKOV C</v>
      </c>
      <c r="F28" s="20" t="n">
        <v>9</v>
      </c>
      <c r="G28" s="21" t="str">
        <f aca="false">LOOKUP($F28,Týmy!$A$5:$A$13,Týmy!$B$5:$B$13)</f>
        <v>B-FIT</v>
      </c>
    </row>
    <row r="29" customFormat="false" ht="27.2" hidden="false" customHeight="true" outlineLevel="0" collapsed="false">
      <c r="A29" s="15" t="s">
        <v>60</v>
      </c>
      <c r="B29" s="20" t="n">
        <v>3</v>
      </c>
      <c r="C29" s="21" t="str">
        <f aca="false">LOOKUP($B29,Týmy!$A$5:$A$13,Týmy!$B$5:$B$13)</f>
        <v>LACHTANI</v>
      </c>
      <c r="D29" s="20" t="n">
        <v>5</v>
      </c>
      <c r="E29" s="21" t="str">
        <f aca="false">LOOKUP($D29,Týmy!$A$5:$A$13,Týmy!$B$5:$B$13)</f>
        <v>KREDATI</v>
      </c>
      <c r="F29" s="20" t="n">
        <v>7</v>
      </c>
      <c r="G29" s="21" t="str">
        <f aca="false">LOOKUP($F29,Týmy!$A$5:$A$13,Týmy!$B$5:$B$13)</f>
        <v>VLČÁCI</v>
      </c>
    </row>
  </sheetData>
  <mergeCells count="6">
    <mergeCell ref="A1:G1"/>
    <mergeCell ref="A2:G2"/>
    <mergeCell ref="A8:G8"/>
    <mergeCell ref="A14:G14"/>
    <mergeCell ref="A20:G20"/>
    <mergeCell ref="A26:G26"/>
  </mergeCells>
  <printOptions headings="false" gridLines="false" gridLinesSet="true" horizontalCentered="false" verticalCentered="false"/>
  <pageMargins left="0.369444444444444" right="0.311805555555556" top="0.196527777777778" bottom="0.15347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Y104857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O17" activeCellId="0" sqref="O17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5" width="26.29"/>
    <col collapsed="false" customWidth="true" hidden="false" outlineLevel="0" max="12" min="3" style="1" width="7.42"/>
    <col collapsed="false" customWidth="true" hidden="true" outlineLevel="0" max="13" min="13" style="1" width="7.42"/>
    <col collapsed="false" customWidth="true" hidden="false" outlineLevel="0" max="14" min="14" style="1" width="7.42"/>
    <col collapsed="false" customWidth="false" hidden="false" outlineLevel="0" max="15" min="15" style="1" width="9.33"/>
    <col collapsed="false" customWidth="true" hidden="false" outlineLevel="0" max="17" min="17" style="1" width="10.99"/>
  </cols>
  <sheetData>
    <row r="2" customFormat="false" ht="12.8" hidden="false" customHeight="false" outlineLevel="0" collapsed="false">
      <c r="A2" s="22"/>
      <c r="B2" s="23" t="str">
        <f aca="false">"Míčový víceboj "&amp;Týmy!B2&amp; " - body - konečné výsledky"</f>
        <v>Míčový víceboj 2025 - body - konečné výsledky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customFormat="false" ht="12.8" hidden="false" customHeight="false" outlineLevel="0" collapsed="false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X3" s="24" t="s">
        <v>64</v>
      </c>
      <c r="Y3" s="24"/>
    </row>
    <row r="4" customFormat="false" ht="12.75" hidden="false" customHeight="false" outlineLevel="0" collapsed="false">
      <c r="A4" s="22" t="s">
        <v>65</v>
      </c>
      <c r="B4" s="25"/>
      <c r="C4" s="26" t="s">
        <v>66</v>
      </c>
      <c r="D4" s="27" t="s">
        <v>67</v>
      </c>
      <c r="E4" s="27" t="s">
        <v>68</v>
      </c>
      <c r="F4" s="27" t="s">
        <v>69</v>
      </c>
      <c r="G4" s="27" t="s">
        <v>70</v>
      </c>
      <c r="H4" s="27" t="s">
        <v>71</v>
      </c>
      <c r="I4" s="27" t="s">
        <v>72</v>
      </c>
      <c r="J4" s="27" t="s">
        <v>73</v>
      </c>
      <c r="K4" s="28" t="s">
        <v>74</v>
      </c>
      <c r="L4" s="28" t="s">
        <v>75</v>
      </c>
      <c r="M4" s="28" t="s">
        <v>76</v>
      </c>
      <c r="N4" s="28" t="s">
        <v>76</v>
      </c>
      <c r="O4" s="28" t="s">
        <v>77</v>
      </c>
      <c r="P4" s="29" t="s">
        <v>78</v>
      </c>
      <c r="Q4" s="30" t="s">
        <v>79</v>
      </c>
      <c r="X4" s="24"/>
      <c r="Y4" s="24"/>
    </row>
    <row r="5" customFormat="false" ht="29.15" hidden="false" customHeight="false" outlineLevel="0" collapsed="false">
      <c r="A5" s="31" t="n">
        <f aca="false">Týmy!A5</f>
        <v>1</v>
      </c>
      <c r="B5" s="32" t="str">
        <f aca="false">Týmy!B5</f>
        <v>VORVANI</v>
      </c>
      <c r="C5" s="33" t="n">
        <f aca="false">IF('Celkově pořadí'!C4=1,$Y$5,IF('Celkově pořadí'!C4=2,$Y$6,IF('Celkově pořadí'!C4=3,$Y$7,IF('Celkově pořadí'!C4=4,$Y$8,IF('Celkově pořadí'!C4=5,$Y$9,IF('Celkově pořadí'!C4=6,$Y$10,IF('Celkově pořadí'!C4=7,$Y$11,IF('Celkově pořadí'!C4=8,$Y$12,IF('Celkově pořadí'!C4=9,$Y$13,0)))))))))</f>
        <v>10</v>
      </c>
      <c r="D5" s="33" t="n">
        <f aca="false">IF('Celkově pořadí'!D4=1,$Y$5,IF('Celkově pořadí'!D4=2,$Y$6,IF('Celkově pořadí'!D4=3,$Y$7,IF('Celkově pořadí'!D4=4,$Y$8,IF('Celkově pořadí'!D4=5,$Y$9,IF('Celkově pořadí'!D4=6,$Y$10,IF('Celkově pořadí'!D4=7,$Y$11,IF('Celkově pořadí'!D4=8,$Y$12,IF('Celkově pořadí'!D4=9,$Y$13,0)))))))))</f>
        <v>2</v>
      </c>
      <c r="E5" s="33" t="n">
        <f aca="false">IF('Celkově pořadí'!E4=1,$Y$5,IF('Celkově pořadí'!E4=2,$Y$6,IF('Celkově pořadí'!E4=3,$Y$7,IF('Celkově pořadí'!E4=4,$Y$8,IF('Celkově pořadí'!E4=5,$Y$9,IF('Celkově pořadí'!E4=6,$Y$10,IF('Celkově pořadí'!E4=7,$Y$11,IF('Celkově pořadí'!E4=8,$Y$12,IF('Celkově pořadí'!E4=9,$Y$13,0)))))))))</f>
        <v>1</v>
      </c>
      <c r="F5" s="33" t="n">
        <f aca="false">IF('Celkově pořadí'!F4=1,$Y$5,IF('Celkově pořadí'!F4=2,$Y$6,IF('Celkově pořadí'!F4=3,$Y$7,IF('Celkově pořadí'!F4=4,$Y$8,IF('Celkově pořadí'!F4=5,$Y$9,IF('Celkově pořadí'!F4=6,$Y$10,IF('Celkově pořadí'!F4=7,$Y$11,IF('Celkově pořadí'!F4=8,$Y$12,IF('Celkově pořadí'!F4=9,$Y$13,0)))))))))</f>
        <v>5</v>
      </c>
      <c r="G5" s="33" t="n">
        <f aca="false">IF('Celkově pořadí'!G4=1,$Y$5,IF('Celkově pořadí'!G4=2,$Y$6,IF('Celkově pořadí'!G4=3,$Y$7,IF('Celkově pořadí'!G4=4,$Y$8,IF('Celkově pořadí'!G4=5,$Y$9,IF('Celkově pořadí'!G4=6,$Y$10,IF('Celkově pořadí'!G4=7,$Y$11,IF('Celkově pořadí'!G4=8,$Y$12,IF('Celkově pořadí'!G4=9,$Y$13,0)))))))))</f>
        <v>0</v>
      </c>
      <c r="H5" s="33" t="n">
        <f aca="false">IF('Celkově pořadí'!H4=1,$Y$5,IF('Celkově pořadí'!H4=2,$Y$6,IF('Celkově pořadí'!H4=3,$Y$7,IF('Celkově pořadí'!H4=4,$Y$8,IF('Celkově pořadí'!H4=5,$Y$9,IF('Celkově pořadí'!H4=6,$Y$10,IF('Celkově pořadí'!H4=7,$Y$11,IF('Celkově pořadí'!H4=8,$Y$12,IF('Celkově pořadí'!H4=9,$Y$13,0)))))))))</f>
        <v>3</v>
      </c>
      <c r="I5" s="33" t="n">
        <f aca="false">IF('Celkově pořadí'!I4=1,$Y$5,IF('Celkově pořadí'!I4=2,$Y$6,IF('Celkově pořadí'!I4=3,$Y$7,IF('Celkově pořadí'!I4=4,$Y$8,IF('Celkově pořadí'!I4=5,$Y$9,IF('Celkově pořadí'!I4=6,$Y$10,IF('Celkově pořadí'!I4=7,$Y$11,IF('Celkově pořadí'!I4=8,$Y$12,IF('Celkově pořadí'!I4=9,$Y$13,0)))))))))</f>
        <v>2</v>
      </c>
      <c r="J5" s="33" t="n">
        <f aca="false">IF('Celkově pořadí'!J4=1,$Y$5,IF('Celkově pořadí'!J4=2,$Y$6,IF('Celkově pořadí'!J4=3,$Y$7,IF('Celkově pořadí'!J4=4,$Y$8,IF('Celkově pořadí'!J4=5,$Y$9,IF('Celkově pořadí'!J4=6,$Y$10,IF('Celkově pořadí'!J4=7,$Y$11,IF('Celkově pořadí'!J4=8,$Y$12,IF('Celkově pořadí'!J4=9,$Y$13,0)))))))))</f>
        <v>5</v>
      </c>
      <c r="K5" s="33" t="n">
        <f aca="false">IF('Celkově pořadí'!K4=1,$Y$5,IF('Celkově pořadí'!K4=2,$Y$6,IF('Celkově pořadí'!K4=3,$Y$7,IF('Celkově pořadí'!K4=4,$Y$8,IF('Celkově pořadí'!K4=5,$Y$9,IF('Celkově pořadí'!K4=6,$Y$10,IF('Celkově pořadí'!K4=7,$Y$11,IF('Celkově pořadí'!K4=8,$Y$12,IF('Celkově pořadí'!K4=9,$Y$13,IF('Celkově pořadí'!K4,$Y$14,IF('Celkově pořadí'!K4=11,$Y$15,IF('Celkově pořadí'!K4=12,$Y$16,IF('Celkově pořadí'!K4=13,$Y$17,IF('Celkově pořadí'!K4=14,$Y$18,IF('Celkově pořadí'!K4=15,$Y$19,IF('Celkově pořadí'!K4=16,$Y$20,0))))))))))))))))</f>
        <v>3</v>
      </c>
      <c r="L5" s="33" t="n">
        <f aca="false">IF('Celkově pořadí'!L4=1,$Y$5,IF('Celkově pořadí'!L4=2,$Y$6,IF('Celkově pořadí'!L4=3,$Y$7,IF('Celkově pořadí'!L4=4,$Y$8,IF('Celkově pořadí'!L4=5,$Y$9,IF('Celkově pořadí'!L4=6,$Y$10,IF('Celkově pořadí'!L4=7,$Y$11,IF('Celkově pořadí'!L4=8,$Y$12,IF('Celkově pořadí'!L4=9,$Y$13,IF('Celkově pořadí'!L4,$Y$14,IF('Celkově pořadí'!L4=11,$Y$15,IF('Celkově pořadí'!L4=12,$Y$16,IF('Celkově pořadí'!L4=13,$Y$17,IF('Celkově pořadí'!L4=14,$Y$18,IF('Celkově pořadí'!L4=15,$Y$19,IF('Celkově pořadí'!L4=16,$Y$20,0))))))))))))))))</f>
        <v>5</v>
      </c>
      <c r="M5" s="33" t="n">
        <f aca="false">IF('Celkově pořadí'!M4=1,$Y$5,IF('Celkově pořadí'!M4=2,$Y$6,IF('Celkově pořadí'!M4=3,$Y$7,IF('Celkově pořadí'!M4=4,$Y$8,IF('Celkově pořadí'!M4=5,$Y$9,IF('Celkově pořadí'!M4=6,$Y$10,IF('Celkově pořadí'!M4=7,$Y$11,IF('Celkově pořadí'!M4=8,$Y$12,IF('Celkově pořadí'!M4=9,$Y$13,IF('Celkově pořadí'!M4,$Y$14,IF('Celkově pořadí'!M4=11,$Y$15,IF('Celkově pořadí'!M4=12,$Y$16,IF('Celkově pořadí'!M4=13,$Y$17,IF('Celkově pořadí'!M4=14,$Y$18,IF('Celkově pořadí'!M4=15,$Y$19,IF('Celkově pořadí'!M4=16,$Y$20,0))))))))))))))))</f>
        <v>0</v>
      </c>
      <c r="N5" s="33" t="n">
        <f aca="false">IF('Celkově pořadí'!N4=1,$Y$5,IF('Celkově pořadí'!N4=2,$Y$6,IF('Celkově pořadí'!N4=3,$Y$7,IF('Celkově pořadí'!N4=4,$Y$8,IF('Celkově pořadí'!N4=5,$Y$9,IF('Celkově pořadí'!N4=6,$Y$10,IF('Celkově pořadí'!N4=7,$Y$11,IF('Celkově pořadí'!N4=8,$Y$12,IF('Celkově pořadí'!N4=9,$Y$13,IF('Celkově pořadí'!N4,$Y$14,IF('Celkově pořadí'!N4=11,$Y$15,IF('Celkově pořadí'!N4=12,$Y$16,IF('Celkově pořadí'!N4=13,$Y$17,IF('Celkově pořadí'!N4=14,$Y$18,IF('Celkově pořadí'!N4=15,$Y$19,IF('Celkově pořadí'!N4=16,$Y$20,0))))))))))))))))</f>
        <v>4</v>
      </c>
      <c r="O5" s="33" t="n">
        <f aca="false">IF('Celkově pořadí'!O4=1,$Y$5,IF('Celkově pořadí'!O4=2,$Y$6,IF('Celkově pořadí'!O4=3,$Y$7,IF('Celkově pořadí'!O4=4,$Y$8,IF('Celkově pořadí'!O4=5,$Y$9,IF('Celkově pořadí'!O4=6,$Y$10,IF('Celkově pořadí'!O4=7,$Y$11,IF('Celkově pořadí'!O4=8,$Y$12,IF('Celkově pořadí'!O4=9,$Y$13,IF('Celkově pořadí'!O4,$Y$14,IF('Celkově pořadí'!O4=11,$Y$15,IF('Celkově pořadí'!O4=12,$Y$16,IF('Celkově pořadí'!O4=13,$Y$17,IF('Celkově pořadí'!O4=14,$Y$18,IF('Celkově pořadí'!O4=15,$Y$19,IF('Celkově pořadí'!O4=16,$Y$20,0))))))))))))))))</f>
        <v>2</v>
      </c>
      <c r="P5" s="34" t="n">
        <f aca="false">SUM(C5:O5)</f>
        <v>42</v>
      </c>
      <c r="Q5" s="34" t="n">
        <f aca="false">RANK(P5,P$5:P$13,0)</f>
        <v>8</v>
      </c>
      <c r="X5" s="35" t="n">
        <v>1</v>
      </c>
      <c r="Y5" s="36" t="n">
        <v>12</v>
      </c>
    </row>
    <row r="6" customFormat="false" ht="29.15" hidden="false" customHeight="false" outlineLevel="0" collapsed="false">
      <c r="A6" s="31" t="n">
        <f aca="false">Týmy!A6</f>
        <v>2</v>
      </c>
      <c r="B6" s="32" t="str">
        <f aca="false">Týmy!B6</f>
        <v>VK ORLI PŘÍČNICE</v>
      </c>
      <c r="C6" s="33" t="n">
        <f aca="false">IF('Celkově pořadí'!C5=1,$Y$5,IF('Celkově pořadí'!C5=2,$Y$6,IF('Celkově pořadí'!C5=3,$Y$7,IF('Celkově pořadí'!C5=4,$Y$8,IF('Celkově pořadí'!C5=5,$Y$9,IF('Celkově pořadí'!C5=6,$Y$10,IF('Celkově pořadí'!C5=7,$Y$11,IF('Celkově pořadí'!C5=8,$Y$12,IF('Celkově pořadí'!C5=9,$Y$13,0)))))))))</f>
        <v>8</v>
      </c>
      <c r="D6" s="33" t="n">
        <f aca="false">IF('Celkově pořadí'!D5=1,$Y$5,IF('Celkově pořadí'!D5=2,$Y$6,IF('Celkově pořadí'!D5=3,$Y$7,IF('Celkově pořadí'!D5=4,$Y$8,IF('Celkově pořadí'!D5=5,$Y$9,IF('Celkově pořadí'!D5=6,$Y$10,IF('Celkově pořadí'!D5=7,$Y$11,IF('Celkově pořadí'!D5=8,$Y$12,IF('Celkově pořadí'!D5=9,$Y$13,0)))))))))</f>
        <v>6</v>
      </c>
      <c r="E6" s="33" t="n">
        <f aca="false">IF('Celkově pořadí'!E5=1,$Y$5,IF('Celkově pořadí'!E5=2,$Y$6,IF('Celkově pořadí'!E5=3,$Y$7,IF('Celkově pořadí'!E5=4,$Y$8,IF('Celkově pořadí'!E5=5,$Y$9,IF('Celkově pořadí'!E5=6,$Y$10,IF('Celkově pořadí'!E5=7,$Y$11,IF('Celkově pořadí'!E5=8,$Y$12,IF('Celkově pořadí'!E5=9,$Y$13,0)))))))))</f>
        <v>3</v>
      </c>
      <c r="F6" s="33" t="n">
        <f aca="false">IF('Celkově pořadí'!F5=1,$Y$5,IF('Celkově pořadí'!F5=2,$Y$6,IF('Celkově pořadí'!F5=3,$Y$7,IF('Celkově pořadí'!F5=4,$Y$8,IF('Celkově pořadí'!F5=5,$Y$9,IF('Celkově pořadí'!F5=6,$Y$10,IF('Celkově pořadí'!F5=7,$Y$11,IF('Celkově pořadí'!F5=8,$Y$12,IF('Celkově pořadí'!F5=9,$Y$13,0)))))))))</f>
        <v>8</v>
      </c>
      <c r="G6" s="33" t="n">
        <f aca="false">IF('Celkově pořadí'!G5=1,$Y$5,IF('Celkově pořadí'!G5=2,$Y$6,IF('Celkově pořadí'!G5=3,$Y$7,IF('Celkově pořadí'!G5=4,$Y$8,IF('Celkově pořadí'!G5=5,$Y$9,IF('Celkově pořadí'!G5=6,$Y$10,IF('Celkově pořadí'!G5=7,$Y$11,IF('Celkově pořadí'!G5=8,$Y$12,IF('Celkově pořadí'!G5=9,$Y$13,0)))))))))</f>
        <v>0</v>
      </c>
      <c r="H6" s="33" t="n">
        <f aca="false">IF('Celkově pořadí'!H5=1,$Y$5,IF('Celkově pořadí'!H5=2,$Y$6,IF('Celkově pořadí'!H5=3,$Y$7,IF('Celkově pořadí'!H5=4,$Y$8,IF('Celkově pořadí'!H5=5,$Y$9,IF('Celkově pořadí'!H5=6,$Y$10,IF('Celkově pořadí'!H5=7,$Y$11,IF('Celkově pořadí'!H5=8,$Y$12,IF('Celkově pořadí'!H5=9,$Y$13,0)))))))))</f>
        <v>12</v>
      </c>
      <c r="I6" s="33" t="n">
        <f aca="false">IF('Celkově pořadí'!I5=1,$Y$5,IF('Celkově pořadí'!I5=2,$Y$6,IF('Celkově pořadí'!I5=3,$Y$7,IF('Celkově pořadí'!I5=4,$Y$8,IF('Celkově pořadí'!I5=5,$Y$9,IF('Celkově pořadí'!I5=6,$Y$10,IF('Celkově pořadí'!I5=7,$Y$11,IF('Celkově pořadí'!I5=8,$Y$12,IF('Celkově pořadí'!I5=9,$Y$13,0)))))))))</f>
        <v>1</v>
      </c>
      <c r="J6" s="33" t="n">
        <f aca="false">IF('Celkově pořadí'!J5=1,$Y$5,IF('Celkově pořadí'!J5=2,$Y$6,IF('Celkově pořadí'!J5=3,$Y$7,IF('Celkově pořadí'!J5=4,$Y$8,IF('Celkově pořadí'!J5=5,$Y$9,IF('Celkově pořadí'!J5=6,$Y$10,IF('Celkově pořadí'!J5=7,$Y$11,IF('Celkově pořadí'!J5=8,$Y$12,IF('Celkově pořadí'!J5=9,$Y$13,0)))))))))</f>
        <v>3</v>
      </c>
      <c r="K6" s="33" t="n">
        <f aca="false">IF('Celkově pořadí'!K5=1,$Y$5,IF('Celkově pořadí'!K5=2,$Y$6,IF('Celkově pořadí'!K5=3,$Y$7,IF('Celkově pořadí'!K5=4,$Y$8,IF('Celkově pořadí'!K5=5,$Y$9,IF('Celkově pořadí'!K5=6,$Y$10,IF('Celkově pořadí'!K5=7,$Y$11,IF('Celkově pořadí'!K5=8,$Y$12,IF('Celkově pořadí'!K5=9,$Y$13,IF('Celkově pořadí'!K5,$Y$14,IF('Celkově pořadí'!K5=11,$Y$15,IF('Celkově pořadí'!K5=12,$Y$16,IF('Celkově pořadí'!K5=13,$Y$17,IF('Celkově pořadí'!K5=14,$Y$18,IF('Celkově pořadí'!K5=15,$Y$19,IF('Celkově pořadí'!K5=16,$Y$20,0))))))))))))))))</f>
        <v>10</v>
      </c>
      <c r="L6" s="33" t="n">
        <f aca="false">IF('Celkově pořadí'!L5=1,$Y$5,IF('Celkově pořadí'!L5=2,$Y$6,IF('Celkově pořadí'!L5=3,$Y$7,IF('Celkově pořadí'!L5=4,$Y$8,IF('Celkově pořadí'!L5=5,$Y$9,IF('Celkově pořadí'!L5=6,$Y$10,IF('Celkově pořadí'!L5=7,$Y$11,IF('Celkově pořadí'!L5=8,$Y$12,IF('Celkově pořadí'!L5=9,$Y$13,IF('Celkově pořadí'!L5,$Y$14,IF('Celkově pořadí'!L5=11,$Y$15,IF('Celkově pořadí'!L5=12,$Y$16,IF('Celkově pořadí'!L5=13,$Y$17,IF('Celkově pořadí'!L5=14,$Y$18,IF('Celkově pořadí'!L5=15,$Y$19,IF('Celkově pořadí'!L5=16,$Y$20,0))))))))))))))))</f>
        <v>3</v>
      </c>
      <c r="M6" s="33" t="n">
        <f aca="false">IF('Celkově pořadí'!M5=1,$Y$5,IF('Celkově pořadí'!M5=2,$Y$6,IF('Celkově pořadí'!M5=3,$Y$7,IF('Celkově pořadí'!M5=4,$Y$8,IF('Celkově pořadí'!M5=5,$Y$9,IF('Celkově pořadí'!M5=6,$Y$10,IF('Celkově pořadí'!M5=7,$Y$11,IF('Celkově pořadí'!M5=8,$Y$12,IF('Celkově pořadí'!M5=9,$Y$13,IF('Celkově pořadí'!M5,$Y$14,IF('Celkově pořadí'!M5=11,$Y$15,IF('Celkově pořadí'!M5=12,$Y$16,IF('Celkově pořadí'!M5=13,$Y$17,IF('Celkově pořadí'!M5=14,$Y$18,IF('Celkově pořadí'!M5=15,$Y$19,IF('Celkově pořadí'!M5=16,$Y$20,0))))))))))))))))</f>
        <v>0</v>
      </c>
      <c r="N6" s="33" t="n">
        <f aca="false">IF('Celkově pořadí'!N5=1,$Y$5,IF('Celkově pořadí'!N5=2,$Y$6,IF('Celkově pořadí'!N5=3,$Y$7,IF('Celkově pořadí'!N5=4,$Y$8,IF('Celkově pořadí'!N5=5,$Y$9,IF('Celkově pořadí'!N5=6,$Y$10,IF('Celkově pořadí'!N5=7,$Y$11,IF('Celkově pořadí'!N5=8,$Y$12,IF('Celkově pořadí'!N5=9,$Y$13,IF('Celkově pořadí'!N5,$Y$14,IF('Celkově pořadí'!N5=11,$Y$15,IF('Celkově pořadí'!N5=12,$Y$16,IF('Celkově pořadí'!N5=13,$Y$17,IF('Celkově pořadí'!N5=14,$Y$18,IF('Celkově pořadí'!N5=15,$Y$19,IF('Celkově pořadí'!N5=16,$Y$20,0))))))))))))))))</f>
        <v>12</v>
      </c>
      <c r="O6" s="33" t="n">
        <f aca="false">IF('Celkově pořadí'!O5=1,$Y$5,IF('Celkově pořadí'!O5=2,$Y$6,IF('Celkově pořadí'!O5=3,$Y$7,IF('Celkově pořadí'!O5=4,$Y$8,IF('Celkově pořadí'!O5=5,$Y$9,IF('Celkově pořadí'!O5=6,$Y$10,IF('Celkově pořadí'!O5=7,$Y$11,IF('Celkově pořadí'!O5=8,$Y$12,IF('Celkově pořadí'!O5=9,$Y$13,IF('Celkově pořadí'!O5,$Y$14,IF('Celkově pořadí'!O5=11,$Y$15,IF('Celkově pořadí'!O5=12,$Y$16,IF('Celkově pořadí'!O5=13,$Y$17,IF('Celkově pořadí'!O5=14,$Y$18,IF('Celkově pořadí'!O5=15,$Y$19,IF('Celkově pořadí'!O5=16,$Y$20,0))))))))))))))))</f>
        <v>10</v>
      </c>
      <c r="P6" s="34" t="n">
        <f aca="false">SUM(C6:O6)</f>
        <v>76</v>
      </c>
      <c r="Q6" s="34" t="n">
        <f aca="false">RANK(P6,P$5:P$13,0)</f>
        <v>3</v>
      </c>
      <c r="X6" s="35" t="n">
        <v>2</v>
      </c>
      <c r="Y6" s="36" t="n">
        <v>10</v>
      </c>
    </row>
    <row r="7" customFormat="false" ht="29.15" hidden="false" customHeight="false" outlineLevel="0" collapsed="false">
      <c r="A7" s="31" t="n">
        <f aca="false">Týmy!A7</f>
        <v>3</v>
      </c>
      <c r="B7" s="32" t="str">
        <f aca="false">Týmy!B7</f>
        <v>LACHTANI</v>
      </c>
      <c r="C7" s="33" t="n">
        <f aca="false">IF('Celkově pořadí'!C6=1,$Y$5,IF('Celkově pořadí'!C6=2,$Y$6,IF('Celkově pořadí'!C6=3,$Y$7,IF('Celkově pořadí'!C6=4,$Y$8,IF('Celkově pořadí'!C6=5,$Y$9,IF('Celkově pořadí'!C6=6,$Y$10,IF('Celkově pořadí'!C6=7,$Y$11,IF('Celkově pořadí'!C6=8,$Y$12,IF('Celkově pořadí'!C6=9,$Y$13,0)))))))))</f>
        <v>6</v>
      </c>
      <c r="D7" s="33" t="n">
        <f aca="false">IF('Celkově pořadí'!D6=1,$Y$5,IF('Celkově pořadí'!D6=2,$Y$6,IF('Celkově pořadí'!D6=3,$Y$7,IF('Celkově pořadí'!D6=4,$Y$8,IF('Celkově pořadí'!D6=5,$Y$9,IF('Celkově pořadí'!D6=6,$Y$10,IF('Celkově pořadí'!D6=7,$Y$11,IF('Celkově pořadí'!D6=8,$Y$12,IF('Celkově pořadí'!D6=9,$Y$13,0)))))))))</f>
        <v>12</v>
      </c>
      <c r="E7" s="33" t="n">
        <f aca="false">IF('Celkově pořadí'!E6=1,$Y$5,IF('Celkově pořadí'!E6=2,$Y$6,IF('Celkově pořadí'!E6=3,$Y$7,IF('Celkově pořadí'!E6=4,$Y$8,IF('Celkově pořadí'!E6=5,$Y$9,IF('Celkově pořadí'!E6=6,$Y$10,IF('Celkově pořadí'!E6=7,$Y$11,IF('Celkově pořadí'!E6=8,$Y$12,IF('Celkově pořadí'!E6=9,$Y$13,0)))))))))</f>
        <v>10</v>
      </c>
      <c r="F7" s="33" t="n">
        <f aca="false">IF('Celkově pořadí'!F6=1,$Y$5,IF('Celkově pořadí'!F6=2,$Y$6,IF('Celkově pořadí'!F6=3,$Y$7,IF('Celkově pořadí'!F6=4,$Y$8,IF('Celkově pořadí'!F6=5,$Y$9,IF('Celkově pořadí'!F6=6,$Y$10,IF('Celkově pořadí'!F6=7,$Y$11,IF('Celkově pořadí'!F6=8,$Y$12,IF('Celkově pořadí'!F6=9,$Y$13,0)))))))))</f>
        <v>4</v>
      </c>
      <c r="G7" s="33" t="n">
        <f aca="false">IF('Celkově pořadí'!G6=1,$Y$5,IF('Celkově pořadí'!G6=2,$Y$6,IF('Celkově pořadí'!G6=3,$Y$7,IF('Celkově pořadí'!G6=4,$Y$8,IF('Celkově pořadí'!G6=5,$Y$9,IF('Celkově pořadí'!G6=6,$Y$10,IF('Celkově pořadí'!G6=7,$Y$11,IF('Celkově pořadí'!G6=8,$Y$12,IF('Celkově pořadí'!G6=9,$Y$13,0)))))))))</f>
        <v>0</v>
      </c>
      <c r="H7" s="33" t="n">
        <f aca="false">IF('Celkově pořadí'!H6=1,$Y$5,IF('Celkově pořadí'!H6=2,$Y$6,IF('Celkově pořadí'!H6=3,$Y$7,IF('Celkově pořadí'!H6=4,$Y$8,IF('Celkově pořadí'!H6=5,$Y$9,IF('Celkově pořadí'!H6=6,$Y$10,IF('Celkově pořadí'!H6=7,$Y$11,IF('Celkově pořadí'!H6=8,$Y$12,IF('Celkově pořadí'!H6=9,$Y$13,0)))))))))</f>
        <v>6</v>
      </c>
      <c r="I7" s="33" t="n">
        <f aca="false">IF('Celkově pořadí'!I6=1,$Y$5,IF('Celkově pořadí'!I6=2,$Y$6,IF('Celkově pořadí'!I6=3,$Y$7,IF('Celkově pořadí'!I6=4,$Y$8,IF('Celkově pořadí'!I6=5,$Y$9,IF('Celkově pořadí'!I6=6,$Y$10,IF('Celkově pořadí'!I6=7,$Y$11,IF('Celkově pořadí'!I6=8,$Y$12,IF('Celkově pořadí'!I6=9,$Y$13,0)))))))))</f>
        <v>12</v>
      </c>
      <c r="J7" s="33" t="n">
        <f aca="false">IF('Celkově pořadí'!J6=1,$Y$5,IF('Celkově pořadí'!J6=2,$Y$6,IF('Celkově pořadí'!J6=3,$Y$7,IF('Celkově pořadí'!J6=4,$Y$8,IF('Celkově pořadí'!J6=5,$Y$9,IF('Celkově pořadí'!J6=6,$Y$10,IF('Celkově pořadí'!J6=7,$Y$11,IF('Celkově pořadí'!J6=8,$Y$12,IF('Celkově pořadí'!J6=9,$Y$13,0)))))))))</f>
        <v>12</v>
      </c>
      <c r="K7" s="33" t="n">
        <f aca="false">IF('Celkově pořadí'!K6=1,$Y$5,IF('Celkově pořadí'!K6=2,$Y$6,IF('Celkově pořadí'!K6=3,$Y$7,IF('Celkově pořadí'!K6=4,$Y$8,IF('Celkově pořadí'!K6=5,$Y$9,IF('Celkově pořadí'!K6=6,$Y$10,IF('Celkově pořadí'!K6=7,$Y$11,IF('Celkově pořadí'!K6=8,$Y$12,IF('Celkově pořadí'!K6=9,$Y$13,IF('Celkově pořadí'!K6,$Y$14,IF('Celkově pořadí'!K6=11,$Y$15,IF('Celkově pořadí'!K6=12,$Y$16,IF('Celkově pořadí'!K6=13,$Y$17,IF('Celkově pořadí'!K6=14,$Y$18,IF('Celkově pořadí'!K6=15,$Y$19,IF('Celkově pořadí'!K6=16,$Y$20,0))))))))))))))))</f>
        <v>6</v>
      </c>
      <c r="L7" s="33" t="n">
        <f aca="false">IF('Celkově pořadí'!L6=1,$Y$5,IF('Celkově pořadí'!L6=2,$Y$6,IF('Celkově pořadí'!L6=3,$Y$7,IF('Celkově pořadí'!L6=4,$Y$8,IF('Celkově pořadí'!L6=5,$Y$9,IF('Celkově pořadí'!L6=6,$Y$10,IF('Celkově pořadí'!L6=7,$Y$11,IF('Celkově pořadí'!L6=8,$Y$12,IF('Celkově pořadí'!L6=9,$Y$13,IF('Celkově pořadí'!L6,$Y$14,IF('Celkově pořadí'!L6=11,$Y$15,IF('Celkově pořadí'!L6=12,$Y$16,IF('Celkově pořadí'!L6=13,$Y$17,IF('Celkově pořadí'!L6=14,$Y$18,IF('Celkově pořadí'!L6=15,$Y$19,IF('Celkově pořadí'!L6=16,$Y$20,0))))))))))))))))</f>
        <v>10</v>
      </c>
      <c r="M7" s="33" t="n">
        <f aca="false">IF('Celkově pořadí'!M6=1,$Y$5,IF('Celkově pořadí'!M6=2,$Y$6,IF('Celkově pořadí'!M6=3,$Y$7,IF('Celkově pořadí'!M6=4,$Y$8,IF('Celkově pořadí'!M6=5,$Y$9,IF('Celkově pořadí'!M6=6,$Y$10,IF('Celkově pořadí'!M6=7,$Y$11,IF('Celkově pořadí'!M6=8,$Y$12,IF('Celkově pořadí'!M6=9,$Y$13,IF('Celkově pořadí'!M6,$Y$14,IF('Celkově pořadí'!M6=11,$Y$15,IF('Celkově pořadí'!M6=12,$Y$16,IF('Celkově pořadí'!M6=13,$Y$17,IF('Celkově pořadí'!M6=14,$Y$18,IF('Celkově pořadí'!M6=15,$Y$19,IF('Celkově pořadí'!M6=16,$Y$20,0))))))))))))))))</f>
        <v>0</v>
      </c>
      <c r="N7" s="33" t="n">
        <f aca="false">IF('Celkově pořadí'!N6=1,$Y$5,IF('Celkově pořadí'!N6=2,$Y$6,IF('Celkově pořadí'!N6=3,$Y$7,IF('Celkově pořadí'!N6=4,$Y$8,IF('Celkově pořadí'!N6=5,$Y$9,IF('Celkově pořadí'!N6=6,$Y$10,IF('Celkově pořadí'!N6=7,$Y$11,IF('Celkově pořadí'!N6=8,$Y$12,IF('Celkově pořadí'!N6=9,$Y$13,IF('Celkově pořadí'!N6,$Y$14,IF('Celkově pořadí'!N6=11,$Y$15,IF('Celkově pořadí'!N6=12,$Y$16,IF('Celkově pořadí'!N6=13,$Y$17,IF('Celkově pořadí'!N6=14,$Y$18,IF('Celkově pořadí'!N6=15,$Y$19,IF('Celkově pořadí'!N6=16,$Y$20,0))))))))))))))))</f>
        <v>6</v>
      </c>
      <c r="O7" s="33" t="n">
        <f aca="false">IF('Celkově pořadí'!O6=1,$Y$5,IF('Celkově pořadí'!O6=2,$Y$6,IF('Celkově pořadí'!O6=3,$Y$7,IF('Celkově pořadí'!O6=4,$Y$8,IF('Celkově pořadí'!O6=5,$Y$9,IF('Celkově pořadí'!O6=6,$Y$10,IF('Celkově pořadí'!O6=7,$Y$11,IF('Celkově pořadí'!O6=8,$Y$12,IF('Celkově pořadí'!O6=9,$Y$13,IF('Celkově pořadí'!O6,$Y$14,IF('Celkově pořadí'!O6=11,$Y$15,IF('Celkově pořadí'!O6=12,$Y$16,IF('Celkově pořadí'!O6=13,$Y$17,IF('Celkově pořadí'!O6=14,$Y$18,IF('Celkově pořadí'!O6=15,$Y$19,IF('Celkově pořadí'!O6=16,$Y$20,0))))))))))))))))</f>
        <v>12</v>
      </c>
      <c r="P7" s="34" t="n">
        <f aca="false">SUM(C7:O7)</f>
        <v>96</v>
      </c>
      <c r="Q7" s="34" t="n">
        <f aca="false">RANK(P7,P$5:P$13,0)</f>
        <v>1</v>
      </c>
      <c r="X7" s="35" t="n">
        <v>3</v>
      </c>
      <c r="Y7" s="36" t="n">
        <v>8</v>
      </c>
    </row>
    <row r="8" customFormat="false" ht="29.15" hidden="false" customHeight="false" outlineLevel="0" collapsed="false">
      <c r="A8" s="37" t="n">
        <f aca="false">Týmy!A8</f>
        <v>4</v>
      </c>
      <c r="B8" s="32" t="str">
        <f aca="false">Týmy!B8</f>
        <v>GUMOKOV C</v>
      </c>
      <c r="C8" s="33" t="n">
        <f aca="false">IF('Celkově pořadí'!C7=1,$Y$5,IF('Celkově pořadí'!C7=2,$Y$6,IF('Celkově pořadí'!C7=3,$Y$7,IF('Celkově pořadí'!C7=4,$Y$8,IF('Celkově pořadí'!C7=5,$Y$9,IF('Celkově pořadí'!C7=6,$Y$10,IF('Celkově pořadí'!C7=7,$Y$11,IF('Celkově pořadí'!C7=8,$Y$12,IF('Celkově pořadí'!C7=9,$Y$13,0)))))))))</f>
        <v>3</v>
      </c>
      <c r="D8" s="33" t="n">
        <f aca="false">IF('Celkově pořadí'!D7=1,$Y$5,IF('Celkově pořadí'!D7=2,$Y$6,IF('Celkově pořadí'!D7=3,$Y$7,IF('Celkově pořadí'!D7=4,$Y$8,IF('Celkově pořadí'!D7=5,$Y$9,IF('Celkově pořadí'!D7=6,$Y$10,IF('Celkově pořadí'!D7=7,$Y$11,IF('Celkově pořadí'!D7=8,$Y$12,IF('Celkově pořadí'!D7=9,$Y$13,0)))))))))</f>
        <v>4</v>
      </c>
      <c r="E8" s="33" t="n">
        <f aca="false">IF('Celkově pořadí'!E7=1,$Y$5,IF('Celkově pořadí'!E7=2,$Y$6,IF('Celkově pořadí'!E7=3,$Y$7,IF('Celkově pořadí'!E7=4,$Y$8,IF('Celkově pořadí'!E7=5,$Y$9,IF('Celkově pořadí'!E7=6,$Y$10,IF('Celkově pořadí'!E7=7,$Y$11,IF('Celkově pořadí'!E7=8,$Y$12,IF('Celkově pořadí'!E7=9,$Y$13,0)))))))))</f>
        <v>4</v>
      </c>
      <c r="F8" s="33" t="n">
        <f aca="false">IF('Celkově pořadí'!F7=1,$Y$5,IF('Celkově pořadí'!F7=2,$Y$6,IF('Celkově pořadí'!F7=3,$Y$7,IF('Celkově pořadí'!F7=4,$Y$8,IF('Celkově pořadí'!F7=5,$Y$9,IF('Celkově pořadí'!F7=6,$Y$10,IF('Celkově pořadí'!F7=7,$Y$11,IF('Celkově pořadí'!F7=8,$Y$12,IF('Celkově pořadí'!F7=9,$Y$13,0)))))))))</f>
        <v>2</v>
      </c>
      <c r="G8" s="33" t="n">
        <f aca="false">IF('Celkově pořadí'!G7=1,$Y$5,IF('Celkově pořadí'!G7=2,$Y$6,IF('Celkově pořadí'!G7=3,$Y$7,IF('Celkově pořadí'!G7=4,$Y$8,IF('Celkově pořadí'!G7=5,$Y$9,IF('Celkově pořadí'!G7=6,$Y$10,IF('Celkově pořadí'!G7=7,$Y$11,IF('Celkově pořadí'!G7=8,$Y$12,IF('Celkově pořadí'!G7=9,$Y$13,0)))))))))</f>
        <v>0</v>
      </c>
      <c r="H8" s="33" t="n">
        <f aca="false">IF('Celkově pořadí'!H7=1,$Y$5,IF('Celkově pořadí'!H7=2,$Y$6,IF('Celkově pořadí'!H7=3,$Y$7,IF('Celkově pořadí'!H7=4,$Y$8,IF('Celkově pořadí'!H7=5,$Y$9,IF('Celkově pořadí'!H7=6,$Y$10,IF('Celkově pořadí'!H7=7,$Y$11,IF('Celkově pořadí'!H7=8,$Y$12,IF('Celkově pořadí'!H7=9,$Y$13,0)))))))))</f>
        <v>1</v>
      </c>
      <c r="I8" s="33" t="n">
        <f aca="false">IF('Celkově pořadí'!I7=1,$Y$5,IF('Celkově pořadí'!I7=2,$Y$6,IF('Celkově pořadí'!I7=3,$Y$7,IF('Celkově pořadí'!I7=4,$Y$8,IF('Celkově pořadí'!I7=5,$Y$9,IF('Celkově pořadí'!I7=6,$Y$10,IF('Celkově pořadí'!I7=7,$Y$11,IF('Celkově pořadí'!I7=8,$Y$12,IF('Celkově pořadí'!I7=9,$Y$13,0)))))))))</f>
        <v>8</v>
      </c>
      <c r="J8" s="33" t="n">
        <f aca="false">IF('Celkově pořadí'!J7=1,$Y$5,IF('Celkově pořadí'!J7=2,$Y$6,IF('Celkově pořadí'!J7=3,$Y$7,IF('Celkově pořadí'!J7=4,$Y$8,IF('Celkově pořadí'!J7=5,$Y$9,IF('Celkově pořadí'!J7=6,$Y$10,IF('Celkově pořadí'!J7=7,$Y$11,IF('Celkově pořadí'!J7=8,$Y$12,IF('Celkově pořadí'!J7=9,$Y$13,0)))))))))</f>
        <v>4</v>
      </c>
      <c r="K8" s="33" t="n">
        <f aca="false">IF('Celkově pořadí'!K7=1,$Y$5,IF('Celkově pořadí'!K7=2,$Y$6,IF('Celkově pořadí'!K7=3,$Y$7,IF('Celkově pořadí'!K7=4,$Y$8,IF('Celkově pořadí'!K7=5,$Y$9,IF('Celkově pořadí'!K7=6,$Y$10,IF('Celkově pořadí'!K7=7,$Y$11,IF('Celkově pořadí'!K7=8,$Y$12,IF('Celkově pořadí'!K7=9,$Y$13,IF('Celkově pořadí'!K7,$Y$14,IF('Celkově pořadí'!K7=11,$Y$15,IF('Celkově pořadí'!K7=12,$Y$16,IF('Celkově pořadí'!K7=13,$Y$17,IF('Celkově pořadí'!K7=14,$Y$18,IF('Celkově pořadí'!K7=15,$Y$19,IF('Celkově pořadí'!K7=16,$Y$20,0))))))))))))))))</f>
        <v>2</v>
      </c>
      <c r="L8" s="33" t="n">
        <f aca="false">IF('Celkově pořadí'!L7=1,$Y$5,IF('Celkově pořadí'!L7=2,$Y$6,IF('Celkově pořadí'!L7=3,$Y$7,IF('Celkově pořadí'!L7=4,$Y$8,IF('Celkově pořadí'!L7=5,$Y$9,IF('Celkově pořadí'!L7=6,$Y$10,IF('Celkově pořadí'!L7=7,$Y$11,IF('Celkově pořadí'!L7=8,$Y$12,IF('Celkově pořadí'!L7=9,$Y$13,IF('Celkově pořadí'!L7,$Y$14,IF('Celkově pořadí'!L7=11,$Y$15,IF('Celkově pořadí'!L7=12,$Y$16,IF('Celkově pořadí'!L7=13,$Y$17,IF('Celkově pořadí'!L7=14,$Y$18,IF('Celkově pořadí'!L7=15,$Y$19,IF('Celkově pořadí'!L7=16,$Y$20,0))))))))))))))))</f>
        <v>2</v>
      </c>
      <c r="M8" s="33" t="n">
        <f aca="false">IF('Celkově pořadí'!M7=1,$Y$5,IF('Celkově pořadí'!M7=2,$Y$6,IF('Celkově pořadí'!M7=3,$Y$7,IF('Celkově pořadí'!M7=4,$Y$8,IF('Celkově pořadí'!M7=5,$Y$9,IF('Celkově pořadí'!M7=6,$Y$10,IF('Celkově pořadí'!M7=7,$Y$11,IF('Celkově pořadí'!M7=8,$Y$12,IF('Celkově pořadí'!M7=9,$Y$13,IF('Celkově pořadí'!M7,$Y$14,IF('Celkově pořadí'!M7=11,$Y$15,IF('Celkově pořadí'!M7=12,$Y$16,IF('Celkově pořadí'!M7=13,$Y$17,IF('Celkově pořadí'!M7=14,$Y$18,IF('Celkově pořadí'!M7=15,$Y$19,IF('Celkově pořadí'!M7=16,$Y$20,0))))))))))))))))</f>
        <v>0</v>
      </c>
      <c r="N8" s="33" t="n">
        <f aca="false">IF('Celkově pořadí'!N7=1,$Y$5,IF('Celkově pořadí'!N7=2,$Y$6,IF('Celkově pořadí'!N7=3,$Y$7,IF('Celkově pořadí'!N7=4,$Y$8,IF('Celkově pořadí'!N7=5,$Y$9,IF('Celkově pořadí'!N7=6,$Y$10,IF('Celkově pořadí'!N7=7,$Y$11,IF('Celkově pořadí'!N7=8,$Y$12,IF('Celkově pořadí'!N7=9,$Y$13,IF('Celkově pořadí'!N7,$Y$14,IF('Celkově pořadí'!N7=11,$Y$15,IF('Celkově pořadí'!N7=12,$Y$16,IF('Celkově pořadí'!N7=13,$Y$17,IF('Celkově pořadí'!N7=14,$Y$18,IF('Celkově pořadí'!N7=15,$Y$19,IF('Celkově pořadí'!N7=16,$Y$20,0))))))))))))))))</f>
        <v>10</v>
      </c>
      <c r="O8" s="33" t="n">
        <f aca="false">IF('Celkově pořadí'!O7=1,$Y$5,IF('Celkově pořadí'!O7=2,$Y$6,IF('Celkově pořadí'!O7=3,$Y$7,IF('Celkově pořadí'!O7=4,$Y$8,IF('Celkově pořadí'!O7=5,$Y$9,IF('Celkově pořadí'!O7=6,$Y$10,IF('Celkově pořadí'!O7=7,$Y$11,IF('Celkově pořadí'!O7=8,$Y$12,IF('Celkově pořadí'!O7=9,$Y$13,IF('Celkově pořadí'!O7,$Y$14,IF('Celkově pořadí'!O7=11,$Y$15,IF('Celkově pořadí'!O7=12,$Y$16,IF('Celkově pořadí'!O7=13,$Y$17,IF('Celkově pořadí'!O7=14,$Y$18,IF('Celkově pořadí'!O7=15,$Y$19,IF('Celkově pořadí'!O7=16,$Y$20,0))))))))))))))))</f>
        <v>4</v>
      </c>
      <c r="P8" s="34" t="n">
        <f aca="false">SUM(C8:O8)</f>
        <v>44</v>
      </c>
      <c r="Q8" s="34" t="n">
        <f aca="false">RANK(P8,P$5:P$13,0)</f>
        <v>7</v>
      </c>
      <c r="X8" s="35" t="n">
        <v>4</v>
      </c>
      <c r="Y8" s="36" t="n">
        <v>6</v>
      </c>
    </row>
    <row r="9" customFormat="false" ht="29.15" hidden="false" customHeight="false" outlineLevel="0" collapsed="false">
      <c r="A9" s="37" t="n">
        <f aca="false">Týmy!A9</f>
        <v>5</v>
      </c>
      <c r="B9" s="32" t="str">
        <f aca="false">Týmy!B9</f>
        <v>KREDATI</v>
      </c>
      <c r="C9" s="33" t="n">
        <f aca="false">IF('Celkově pořadí'!C8=1,$Y$5,IF('Celkově pořadí'!C8=2,$Y$6,IF('Celkově pořadí'!C8=3,$Y$7,IF('Celkově pořadí'!C8=4,$Y$8,IF('Celkově pořadí'!C8=5,$Y$9,IF('Celkově pořadí'!C8=6,$Y$10,IF('Celkově pořadí'!C8=7,$Y$11,IF('Celkově pořadí'!C8=8,$Y$12,IF('Celkově pořadí'!C8=9,$Y$13,0)))))))))</f>
        <v>5</v>
      </c>
      <c r="D9" s="33" t="n">
        <f aca="false">IF('Celkově pořadí'!D8=1,$Y$5,IF('Celkově pořadí'!D8=2,$Y$6,IF('Celkově pořadí'!D8=3,$Y$7,IF('Celkově pořadí'!D8=4,$Y$8,IF('Celkově pořadí'!D8=5,$Y$9,IF('Celkově pořadí'!D8=6,$Y$10,IF('Celkově pořadí'!D8=7,$Y$11,IF('Celkově pořadí'!D8=8,$Y$12,IF('Celkově pořadí'!D8=9,$Y$13,0)))))))))</f>
        <v>3</v>
      </c>
      <c r="E9" s="33" t="n">
        <f aca="false">IF('Celkově pořadí'!E8=1,$Y$5,IF('Celkově pořadí'!E8=2,$Y$6,IF('Celkově pořadí'!E8=3,$Y$7,IF('Celkově pořadí'!E8=4,$Y$8,IF('Celkově pořadí'!E8=5,$Y$9,IF('Celkově pořadí'!E8=6,$Y$10,IF('Celkově pořadí'!E8=7,$Y$11,IF('Celkově pořadí'!E8=8,$Y$12,IF('Celkově pořadí'!E8=9,$Y$13,0)))))))))</f>
        <v>6</v>
      </c>
      <c r="F9" s="33" t="n">
        <f aca="false">IF('Celkově pořadí'!F8=1,$Y$5,IF('Celkově pořadí'!F8=2,$Y$6,IF('Celkově pořadí'!F8=3,$Y$7,IF('Celkově pořadí'!F8=4,$Y$8,IF('Celkově pořadí'!F8=5,$Y$9,IF('Celkově pořadí'!F8=6,$Y$10,IF('Celkově pořadí'!F8=7,$Y$11,IF('Celkově pořadí'!F8=8,$Y$12,IF('Celkově pořadí'!F8=9,$Y$13,0)))))))))</f>
        <v>6</v>
      </c>
      <c r="G9" s="33" t="n">
        <f aca="false">IF('Celkově pořadí'!G8=1,$Y$5,IF('Celkově pořadí'!G8=2,$Y$6,IF('Celkově pořadí'!G8=3,$Y$7,IF('Celkově pořadí'!G8=4,$Y$8,IF('Celkově pořadí'!G8=5,$Y$9,IF('Celkově pořadí'!G8=6,$Y$10,IF('Celkově pořadí'!G8=7,$Y$11,IF('Celkově pořadí'!G8=8,$Y$12,IF('Celkově pořadí'!G8=9,$Y$13,0)))))))))</f>
        <v>0</v>
      </c>
      <c r="H9" s="33" t="n">
        <f aca="false">IF('Celkově pořadí'!H8=1,$Y$5,IF('Celkově pořadí'!H8=2,$Y$6,IF('Celkově pořadí'!H8=3,$Y$7,IF('Celkově pořadí'!H8=4,$Y$8,IF('Celkově pořadí'!H8=5,$Y$9,IF('Celkově pořadí'!H8=6,$Y$10,IF('Celkově pořadí'!H8=7,$Y$11,IF('Celkově pořadí'!H8=8,$Y$12,IF('Celkově pořadí'!H8=9,$Y$13,0)))))))))</f>
        <v>5</v>
      </c>
      <c r="I9" s="33" t="n">
        <f aca="false">IF('Celkově pořadí'!I8=1,$Y$5,IF('Celkově pořadí'!I8=2,$Y$6,IF('Celkově pořadí'!I8=3,$Y$7,IF('Celkově pořadí'!I8=4,$Y$8,IF('Celkově pořadí'!I8=5,$Y$9,IF('Celkově pořadí'!I8=6,$Y$10,IF('Celkově pořadí'!I8=7,$Y$11,IF('Celkově pořadí'!I8=8,$Y$12,IF('Celkově pořadí'!I8=9,$Y$13,0)))))))))</f>
        <v>10</v>
      </c>
      <c r="J9" s="33" t="n">
        <f aca="false">IF('Celkově pořadí'!J8=1,$Y$5,IF('Celkově pořadí'!J8=2,$Y$6,IF('Celkově pořadí'!J8=3,$Y$7,IF('Celkově pořadí'!J8=4,$Y$8,IF('Celkově pořadí'!J8=5,$Y$9,IF('Celkově pořadí'!J8=6,$Y$10,IF('Celkově pořadí'!J8=7,$Y$11,IF('Celkově pořadí'!J8=8,$Y$12,IF('Celkově pořadí'!J8=9,$Y$13,0)))))))))</f>
        <v>6</v>
      </c>
      <c r="K9" s="33" t="n">
        <f aca="false">IF('Celkově pořadí'!K8=1,$Y$5,IF('Celkově pořadí'!K8=2,$Y$6,IF('Celkově pořadí'!K8=3,$Y$7,IF('Celkově pořadí'!K8=4,$Y$8,IF('Celkově pořadí'!K8=5,$Y$9,IF('Celkově pořadí'!K8=6,$Y$10,IF('Celkově pořadí'!K8=7,$Y$11,IF('Celkově pořadí'!K8=8,$Y$12,IF('Celkově pořadí'!K8=9,$Y$13,IF('Celkově pořadí'!K8,$Y$14,IF('Celkově pořadí'!K8=11,$Y$15,IF('Celkově pořadí'!K8=12,$Y$16,IF('Celkově pořadí'!K8=13,$Y$17,IF('Celkově pořadí'!K8=14,$Y$18,IF('Celkově pořadí'!K8=15,$Y$19,IF('Celkově pořadí'!K8=16,$Y$20,0))))))))))))))))</f>
        <v>5</v>
      </c>
      <c r="L9" s="33" t="n">
        <f aca="false">IF('Celkově pořadí'!L8=1,$Y$5,IF('Celkově pořadí'!L8=2,$Y$6,IF('Celkově pořadí'!L8=3,$Y$7,IF('Celkově pořadí'!L8=4,$Y$8,IF('Celkově pořadí'!L8=5,$Y$9,IF('Celkově pořadí'!L8=6,$Y$10,IF('Celkově pořadí'!L8=7,$Y$11,IF('Celkově pořadí'!L8=8,$Y$12,IF('Celkově pořadí'!L8=9,$Y$13,IF('Celkově pořadí'!L8,$Y$14,IF('Celkově pořadí'!L8=11,$Y$15,IF('Celkově pořadí'!L8=12,$Y$16,IF('Celkově pořadí'!L8=13,$Y$17,IF('Celkově pořadí'!L8=14,$Y$18,IF('Celkově pořadí'!L8=15,$Y$19,IF('Celkově pořadí'!L8=16,$Y$20,0))))))))))))))))</f>
        <v>8</v>
      </c>
      <c r="M9" s="33" t="n">
        <f aca="false">IF('Celkově pořadí'!M8=1,$Y$5,IF('Celkově pořadí'!M8=2,$Y$6,IF('Celkově pořadí'!M8=3,$Y$7,IF('Celkově pořadí'!M8=4,$Y$8,IF('Celkově pořadí'!M8=5,$Y$9,IF('Celkově pořadí'!M8=6,$Y$10,IF('Celkově pořadí'!M8=7,$Y$11,IF('Celkově pořadí'!M8=8,$Y$12,IF('Celkově pořadí'!M8=9,$Y$13,IF('Celkově pořadí'!M8,$Y$14,IF('Celkově pořadí'!M8=11,$Y$15,IF('Celkově pořadí'!M8=12,$Y$16,IF('Celkově pořadí'!M8=13,$Y$17,IF('Celkově pořadí'!M8=14,$Y$18,IF('Celkově pořadí'!M8=15,$Y$19,IF('Celkově pořadí'!M8=16,$Y$20,0))))))))))))))))</f>
        <v>0</v>
      </c>
      <c r="N9" s="33" t="n">
        <f aca="false">IF('Celkově pořadí'!N8=1,$Y$5,IF('Celkově pořadí'!N8=2,$Y$6,IF('Celkově pořadí'!N8=3,$Y$7,IF('Celkově pořadí'!N8=4,$Y$8,IF('Celkově pořadí'!N8=5,$Y$9,IF('Celkově pořadí'!N8=6,$Y$10,IF('Celkově pořadí'!N8=7,$Y$11,IF('Celkově pořadí'!N8=8,$Y$12,IF('Celkově pořadí'!N8=9,$Y$13,IF('Celkově pořadí'!N8,$Y$14,IF('Celkově pořadí'!N8=11,$Y$15,IF('Celkově pořadí'!N8=12,$Y$16,IF('Celkově pořadí'!N8=13,$Y$17,IF('Celkově pořadí'!N8=14,$Y$18,IF('Celkově pořadí'!N8=15,$Y$19,IF('Celkově pořadí'!N8=16,$Y$20,0))))))))))))))))</f>
        <v>8</v>
      </c>
      <c r="O9" s="33" t="n">
        <f aca="false">IF('Celkově pořadí'!O8=1,$Y$5,IF('Celkově pořadí'!O8=2,$Y$6,IF('Celkově pořadí'!O8=3,$Y$7,IF('Celkově pořadí'!O8=4,$Y$8,IF('Celkově pořadí'!O8=5,$Y$9,IF('Celkově pořadí'!O8=6,$Y$10,IF('Celkově pořadí'!O8=7,$Y$11,IF('Celkově pořadí'!O8=8,$Y$12,IF('Celkově pořadí'!O8=9,$Y$13,IF('Celkově pořadí'!O8,$Y$14,IF('Celkově pořadí'!O8=11,$Y$15,IF('Celkově pořadí'!O8=12,$Y$16,IF('Celkově pořadí'!O8=13,$Y$17,IF('Celkově pořadí'!O8=14,$Y$18,IF('Celkově pořadí'!O8=15,$Y$19,IF('Celkově pořadí'!O8=16,$Y$20,0))))))))))))))))</f>
        <v>3</v>
      </c>
      <c r="P9" s="34" t="n">
        <f aca="false">SUM(C9:O9)</f>
        <v>65</v>
      </c>
      <c r="Q9" s="34" t="n">
        <f aca="false">RANK(P9,P$5:P$13,0)</f>
        <v>5</v>
      </c>
      <c r="X9" s="35" t="n">
        <v>5</v>
      </c>
      <c r="Y9" s="36" t="n">
        <v>5</v>
      </c>
    </row>
    <row r="10" customFormat="false" ht="29.15" hidden="false" customHeight="false" outlineLevel="0" collapsed="false">
      <c r="A10" s="37" t="n">
        <f aca="false">Týmy!A10</f>
        <v>6</v>
      </c>
      <c r="B10" s="32" t="str">
        <f aca="false">Týmy!B10</f>
        <v>AZ VRÁTNO</v>
      </c>
      <c r="C10" s="33" t="n">
        <f aca="false">IF('Celkově pořadí'!C9=1,$Y$5,IF('Celkově pořadí'!C9=2,$Y$6,IF('Celkově pořadí'!C9=3,$Y$7,IF('Celkově pořadí'!C9=4,$Y$8,IF('Celkově pořadí'!C9=5,$Y$9,IF('Celkově pořadí'!C9=6,$Y$10,IF('Celkově pořadí'!C9=7,$Y$11,IF('Celkově pořadí'!C9=8,$Y$12,IF('Celkově pořadí'!C9=9,$Y$13,0)))))))))</f>
        <v>12</v>
      </c>
      <c r="D10" s="33" t="n">
        <f aca="false">IF('Celkově pořadí'!D9=1,$Y$5,IF('Celkově pořadí'!D9=2,$Y$6,IF('Celkově pořadí'!D9=3,$Y$7,IF('Celkově pořadí'!D9=4,$Y$8,IF('Celkově pořadí'!D9=5,$Y$9,IF('Celkově pořadí'!D9=6,$Y$10,IF('Celkově pořadí'!D9=7,$Y$11,IF('Celkově pořadí'!D9=8,$Y$12,IF('Celkově pořadí'!D9=9,$Y$13,0)))))))))</f>
        <v>8</v>
      </c>
      <c r="E10" s="33" t="n">
        <f aca="false">IF('Celkově pořadí'!E9=1,$Y$5,IF('Celkově pořadí'!E9=2,$Y$6,IF('Celkově pořadí'!E9=3,$Y$7,IF('Celkově pořadí'!E9=4,$Y$8,IF('Celkově pořadí'!E9=5,$Y$9,IF('Celkově pořadí'!E9=6,$Y$10,IF('Celkově pořadí'!E9=7,$Y$11,IF('Celkově pořadí'!E9=8,$Y$12,IF('Celkově pořadí'!E9=9,$Y$13,0)))))))))</f>
        <v>12</v>
      </c>
      <c r="F10" s="33" t="n">
        <f aca="false">IF('Celkově pořadí'!F9=1,$Y$5,IF('Celkově pořadí'!F9=2,$Y$6,IF('Celkově pořadí'!F9=3,$Y$7,IF('Celkově pořadí'!F9=4,$Y$8,IF('Celkově pořadí'!F9=5,$Y$9,IF('Celkově pořadí'!F9=6,$Y$10,IF('Celkově pořadí'!F9=7,$Y$11,IF('Celkově pořadí'!F9=8,$Y$12,IF('Celkově pořadí'!F9=9,$Y$13,0)))))))))</f>
        <v>10</v>
      </c>
      <c r="G10" s="33" t="n">
        <f aca="false">IF('Celkově pořadí'!G9=1,$Y$5,IF('Celkově pořadí'!G9=2,$Y$6,IF('Celkově pořadí'!G9=3,$Y$7,IF('Celkově pořadí'!G9=4,$Y$8,IF('Celkově pořadí'!G9=5,$Y$9,IF('Celkově pořadí'!G9=6,$Y$10,IF('Celkově pořadí'!G9=7,$Y$11,IF('Celkově pořadí'!G9=8,$Y$12,IF('Celkově pořadí'!G9=9,$Y$13,0)))))))))</f>
        <v>0</v>
      </c>
      <c r="H10" s="33" t="n">
        <f aca="false">IF('Celkově pořadí'!H9=1,$Y$5,IF('Celkově pořadí'!H9=2,$Y$6,IF('Celkově pořadí'!H9=3,$Y$7,IF('Celkově pořadí'!H9=4,$Y$8,IF('Celkově pořadí'!H9=5,$Y$9,IF('Celkově pořadí'!H9=6,$Y$10,IF('Celkově pořadí'!H9=7,$Y$11,IF('Celkově pořadí'!H9=8,$Y$12,IF('Celkově pořadí'!H9=9,$Y$13,0)))))))))</f>
        <v>8</v>
      </c>
      <c r="I10" s="33" t="n">
        <f aca="false">IF('Celkově pořadí'!I9=1,$Y$5,IF('Celkově pořadí'!I9=2,$Y$6,IF('Celkově pořadí'!I9=3,$Y$7,IF('Celkově pořadí'!I9=4,$Y$8,IF('Celkově pořadí'!I9=5,$Y$9,IF('Celkově pořadí'!I9=6,$Y$10,IF('Celkově pořadí'!I9=7,$Y$11,IF('Celkově pořadí'!I9=8,$Y$12,IF('Celkově pořadí'!I9=9,$Y$13,0)))))))))</f>
        <v>5</v>
      </c>
      <c r="J10" s="33" t="n">
        <f aca="false">IF('Celkově pořadí'!J9=1,$Y$5,IF('Celkově pořadí'!J9=2,$Y$6,IF('Celkově pořadí'!J9=3,$Y$7,IF('Celkově pořadí'!J9=4,$Y$8,IF('Celkově pořadí'!J9=5,$Y$9,IF('Celkově pořadí'!J9=6,$Y$10,IF('Celkově pořadí'!J9=7,$Y$11,IF('Celkově pořadí'!J9=8,$Y$12,IF('Celkově pořadí'!J9=9,$Y$13,0)))))))))</f>
        <v>1</v>
      </c>
      <c r="K10" s="33" t="n">
        <f aca="false">IF('Celkově pořadí'!K9=1,$Y$5,IF('Celkově pořadí'!K9=2,$Y$6,IF('Celkově pořadí'!K9=3,$Y$7,IF('Celkově pořadí'!K9=4,$Y$8,IF('Celkově pořadí'!K9=5,$Y$9,IF('Celkově pořadí'!K9=6,$Y$10,IF('Celkově pořadí'!K9=7,$Y$11,IF('Celkově pořadí'!K9=8,$Y$12,IF('Celkově pořadí'!K9=9,$Y$13,IF('Celkově pořadí'!K9,$Y$14,IF('Celkově pořadí'!K9=11,$Y$15,IF('Celkově pořadí'!K9=12,$Y$16,IF('Celkově pořadí'!K9=13,$Y$17,IF('Celkově pořadí'!K9=14,$Y$18,IF('Celkově pořadí'!K9=15,$Y$19,IF('Celkově pořadí'!K9=16,$Y$20,0))))))))))))))))</f>
        <v>12</v>
      </c>
      <c r="L10" s="33" t="n">
        <f aca="false">IF('Celkově pořadí'!L9=1,$Y$5,IF('Celkově pořadí'!L9=2,$Y$6,IF('Celkově pořadí'!L9=3,$Y$7,IF('Celkově pořadí'!L9=4,$Y$8,IF('Celkově pořadí'!L9=5,$Y$9,IF('Celkově pořadí'!L9=6,$Y$10,IF('Celkově pořadí'!L9=7,$Y$11,IF('Celkově pořadí'!L9=8,$Y$12,IF('Celkově pořadí'!L9=9,$Y$13,IF('Celkově pořadí'!L9,$Y$14,IF('Celkově pořadí'!L9=11,$Y$15,IF('Celkově pořadí'!L9=12,$Y$16,IF('Celkově pořadí'!L9=13,$Y$17,IF('Celkově pořadí'!L9=14,$Y$18,IF('Celkově pořadí'!L9=15,$Y$19,IF('Celkově pořadí'!L9=16,$Y$20,0))))))))))))))))</f>
        <v>4</v>
      </c>
      <c r="M10" s="33" t="n">
        <f aca="false">IF('Celkově pořadí'!M9=1,$Y$5,IF('Celkově pořadí'!M9=2,$Y$6,IF('Celkově pořadí'!M9=3,$Y$7,IF('Celkově pořadí'!M9=4,$Y$8,IF('Celkově pořadí'!M9=5,$Y$9,IF('Celkově pořadí'!M9=6,$Y$10,IF('Celkově pořadí'!M9=7,$Y$11,IF('Celkově pořadí'!M9=8,$Y$12,IF('Celkově pořadí'!M9=9,$Y$13,IF('Celkově pořadí'!M9,$Y$14,IF('Celkově pořadí'!M9=11,$Y$15,IF('Celkově pořadí'!M9=12,$Y$16,IF('Celkově pořadí'!M9=13,$Y$17,IF('Celkově pořadí'!M9=14,$Y$18,IF('Celkově pořadí'!M9=15,$Y$19,IF('Celkově pořadí'!M9=16,$Y$20,0))))))))))))))))</f>
        <v>0</v>
      </c>
      <c r="N10" s="33" t="n">
        <f aca="false">IF('Celkově pořadí'!N9=1,$Y$5,IF('Celkově pořadí'!N9=2,$Y$6,IF('Celkově pořadí'!N9=3,$Y$7,IF('Celkově pořadí'!N9=4,$Y$8,IF('Celkově pořadí'!N9=5,$Y$9,IF('Celkově pořadí'!N9=6,$Y$10,IF('Celkově pořadí'!N9=7,$Y$11,IF('Celkově pořadí'!N9=8,$Y$12,IF('Celkově pořadí'!N9=9,$Y$13,IF('Celkově pořadí'!N9,$Y$14,IF('Celkově pořadí'!N9=11,$Y$15,IF('Celkově pořadí'!N9=12,$Y$16,IF('Celkově pořadí'!N9=13,$Y$17,IF('Celkově pořadí'!N9=14,$Y$18,IF('Celkově pořadí'!N9=15,$Y$19,IF('Celkově pořadí'!N9=16,$Y$20,0))))))))))))))))</f>
        <v>3</v>
      </c>
      <c r="O10" s="33" t="n">
        <f aca="false">IF('Celkově pořadí'!O9=1,$Y$5,IF('Celkově pořadí'!O9=2,$Y$6,IF('Celkově pořadí'!O9=3,$Y$7,IF('Celkově pořadí'!O9=4,$Y$8,IF('Celkově pořadí'!O9=5,$Y$9,IF('Celkově pořadí'!O9=6,$Y$10,IF('Celkově pořadí'!O9=7,$Y$11,IF('Celkově pořadí'!O9=8,$Y$12,IF('Celkově pořadí'!O9=9,$Y$13,IF('Celkově pořadí'!O9,$Y$14,IF('Celkově pořadí'!O9=11,$Y$15,IF('Celkově pořadí'!O9=12,$Y$16,IF('Celkově pořadí'!O9=13,$Y$17,IF('Celkově pořadí'!O9=14,$Y$18,IF('Celkově pořadí'!O9=15,$Y$19,IF('Celkově pořadí'!O9=16,$Y$20,0))))))))))))))))</f>
        <v>5</v>
      </c>
      <c r="P10" s="34" t="n">
        <f aca="false">SUM(C10:O10)</f>
        <v>80</v>
      </c>
      <c r="Q10" s="34" t="n">
        <f aca="false">RANK(P10,P$5:P$13,0)</f>
        <v>2</v>
      </c>
      <c r="X10" s="35" t="n">
        <v>6</v>
      </c>
      <c r="Y10" s="36" t="n">
        <v>4</v>
      </c>
    </row>
    <row r="11" customFormat="false" ht="29.15" hidden="false" customHeight="false" outlineLevel="0" collapsed="false">
      <c r="A11" s="37" t="n">
        <f aca="false">Týmy!A11</f>
        <v>7</v>
      </c>
      <c r="B11" s="32" t="str">
        <f aca="false">Týmy!B11</f>
        <v>VLČÁCI</v>
      </c>
      <c r="C11" s="33" t="n">
        <f aca="false">IF('Celkově pořadí'!C10=1,$Y$5,IF('Celkově pořadí'!C10=2,$Y$6,IF('Celkově pořadí'!C10=3,$Y$7,IF('Celkově pořadí'!C10=4,$Y$8,IF('Celkově pořadí'!C10=5,$Y$9,IF('Celkově pořadí'!C10=6,$Y$10,IF('Celkově pořadí'!C10=7,$Y$11,IF('Celkově pořadí'!C10=8,$Y$12,IF('Celkově pořadí'!C10=9,$Y$13,0)))))))))</f>
        <v>4</v>
      </c>
      <c r="D11" s="33" t="n">
        <f aca="false">IF('Celkově pořadí'!D10=1,$Y$5,IF('Celkově pořadí'!D10=2,$Y$6,IF('Celkově pořadí'!D10=3,$Y$7,IF('Celkově pořadí'!D10=4,$Y$8,IF('Celkově pořadí'!D10=5,$Y$9,IF('Celkově pořadí'!D10=6,$Y$10,IF('Celkově pořadí'!D10=7,$Y$11,IF('Celkově pořadí'!D10=8,$Y$12,IF('Celkově pořadí'!D10=9,$Y$13,0)))))))))</f>
        <v>10</v>
      </c>
      <c r="E11" s="33" t="n">
        <f aca="false">IF('Celkově pořadí'!E10=1,$Y$5,IF('Celkově pořadí'!E10=2,$Y$6,IF('Celkově pořadí'!E10=3,$Y$7,IF('Celkově pořadí'!E10=4,$Y$8,IF('Celkově pořadí'!E10=5,$Y$9,IF('Celkově pořadí'!E10=6,$Y$10,IF('Celkově pořadí'!E10=7,$Y$11,IF('Celkově pořadí'!E10=8,$Y$12,IF('Celkově pořadí'!E10=9,$Y$13,0)))))))))</f>
        <v>8</v>
      </c>
      <c r="F11" s="33" t="n">
        <f aca="false">IF('Celkově pořadí'!F10=1,$Y$5,IF('Celkově pořadí'!F10=2,$Y$6,IF('Celkově pořadí'!F10=3,$Y$7,IF('Celkově pořadí'!F10=4,$Y$8,IF('Celkově pořadí'!F10=5,$Y$9,IF('Celkově pořadí'!F10=6,$Y$10,IF('Celkově pořadí'!F10=7,$Y$11,IF('Celkově pořadí'!F10=8,$Y$12,IF('Celkově pořadí'!F10=9,$Y$13,0)))))))))</f>
        <v>12</v>
      </c>
      <c r="G11" s="33" t="n">
        <f aca="false">IF('Celkově pořadí'!G10=1,$Y$5,IF('Celkově pořadí'!G10=2,$Y$6,IF('Celkově pořadí'!G10=3,$Y$7,IF('Celkově pořadí'!G10=4,$Y$8,IF('Celkově pořadí'!G10=5,$Y$9,IF('Celkově pořadí'!G10=6,$Y$10,IF('Celkově pořadí'!G10=7,$Y$11,IF('Celkově pořadí'!G10=8,$Y$12,IF('Celkově pořadí'!G10=9,$Y$13,0)))))))))</f>
        <v>0</v>
      </c>
      <c r="H11" s="33" t="n">
        <f aca="false">IF('Celkově pořadí'!H10=1,$Y$5,IF('Celkově pořadí'!H10=2,$Y$6,IF('Celkově pořadí'!H10=3,$Y$7,IF('Celkově pořadí'!H10=4,$Y$8,IF('Celkově pořadí'!H10=5,$Y$9,IF('Celkově pořadí'!H10=6,$Y$10,IF('Celkově pořadí'!H10=7,$Y$11,IF('Celkově pořadí'!H10=8,$Y$12,IF('Celkově pořadí'!H10=9,$Y$13,0)))))))))</f>
        <v>4</v>
      </c>
      <c r="I11" s="33" t="n">
        <f aca="false">IF('Celkově pořadí'!I10=1,$Y$5,IF('Celkově pořadí'!I10=2,$Y$6,IF('Celkově pořadí'!I10=3,$Y$7,IF('Celkově pořadí'!I10=4,$Y$8,IF('Celkově pořadí'!I10=5,$Y$9,IF('Celkově pořadí'!I10=6,$Y$10,IF('Celkově pořadí'!I10=7,$Y$11,IF('Celkově pořadí'!I10=8,$Y$12,IF('Celkově pořadí'!I10=9,$Y$13,0)))))))))</f>
        <v>6</v>
      </c>
      <c r="J11" s="33" t="n">
        <f aca="false">IF('Celkově pořadí'!J10=1,$Y$5,IF('Celkově pořadí'!J10=2,$Y$6,IF('Celkově pořadí'!J10=3,$Y$7,IF('Celkově pořadí'!J10=4,$Y$8,IF('Celkově pořadí'!J10=5,$Y$9,IF('Celkově pořadí'!J10=6,$Y$10,IF('Celkově pořadí'!J10=7,$Y$11,IF('Celkově pořadí'!J10=8,$Y$12,IF('Celkově pořadí'!J10=9,$Y$13,0)))))))))</f>
        <v>2</v>
      </c>
      <c r="K11" s="33" t="n">
        <f aca="false">IF('Celkově pořadí'!K10=1,$Y$5,IF('Celkově pořadí'!K10=2,$Y$6,IF('Celkově pořadí'!K10=3,$Y$7,IF('Celkově pořadí'!K10=4,$Y$8,IF('Celkově pořadí'!K10=5,$Y$9,IF('Celkově pořadí'!K10=6,$Y$10,IF('Celkově pořadí'!K10=7,$Y$11,IF('Celkově pořadí'!K10=8,$Y$12,IF('Celkově pořadí'!K10=9,$Y$13,IF('Celkově pořadí'!K10,$Y$14,IF('Celkově pořadí'!K10=11,$Y$15,IF('Celkově pořadí'!K10=12,$Y$16,IF('Celkově pořadí'!K10=13,$Y$17,IF('Celkově pořadí'!K10=14,$Y$18,IF('Celkově pořadí'!K10=15,$Y$19,IF('Celkově pořadí'!K10=16,$Y$20,0))))))))))))))))</f>
        <v>8</v>
      </c>
      <c r="L11" s="33" t="n">
        <f aca="false">IF('Celkově pořadí'!L10=1,$Y$5,IF('Celkově pořadí'!L10=2,$Y$6,IF('Celkově pořadí'!L10=3,$Y$7,IF('Celkově pořadí'!L10=4,$Y$8,IF('Celkově pořadí'!L10=5,$Y$9,IF('Celkově pořadí'!L10=6,$Y$10,IF('Celkově pořadí'!L10=7,$Y$11,IF('Celkově pořadí'!L10=8,$Y$12,IF('Celkově pořadí'!L10=9,$Y$13,IF('Celkově pořadí'!L10,$Y$14,IF('Celkově pořadí'!L10=11,$Y$15,IF('Celkově pořadí'!L10=12,$Y$16,IF('Celkově pořadí'!L10=13,$Y$17,IF('Celkově pořadí'!L10=14,$Y$18,IF('Celkově pořadí'!L10=15,$Y$19,IF('Celkově pořadí'!L10=16,$Y$20,0))))))))))))))))</f>
        <v>12</v>
      </c>
      <c r="M11" s="33" t="n">
        <f aca="false">IF('Celkově pořadí'!M10=1,$Y$5,IF('Celkově pořadí'!M10=2,$Y$6,IF('Celkově pořadí'!M10=3,$Y$7,IF('Celkově pořadí'!M10=4,$Y$8,IF('Celkově pořadí'!M10=5,$Y$9,IF('Celkově pořadí'!M10=6,$Y$10,IF('Celkově pořadí'!M10=7,$Y$11,IF('Celkově pořadí'!M10=8,$Y$12,IF('Celkově pořadí'!M10=9,$Y$13,IF('Celkově pořadí'!M10,$Y$14,IF('Celkově pořadí'!M10=11,$Y$15,IF('Celkově pořadí'!M10=12,$Y$16,IF('Celkově pořadí'!M10=13,$Y$17,IF('Celkově pořadí'!M10=14,$Y$18,IF('Celkově pořadí'!M10=15,$Y$19,IF('Celkově pořadí'!M10=16,$Y$20,0))))))))))))))))</f>
        <v>0</v>
      </c>
      <c r="N11" s="33" t="n">
        <f aca="false">IF('Celkově pořadí'!N10=1,$Y$5,IF('Celkově pořadí'!N10=2,$Y$6,IF('Celkově pořadí'!N10=3,$Y$7,IF('Celkově pořadí'!N10=4,$Y$8,IF('Celkově pořadí'!N10=5,$Y$9,IF('Celkově pořadí'!N10=6,$Y$10,IF('Celkově pořadí'!N10=7,$Y$11,IF('Celkově pořadí'!N10=8,$Y$12,IF('Celkově pořadí'!N10=9,$Y$13,IF('Celkově pořadí'!N10,$Y$14,IF('Celkově pořadí'!N10=11,$Y$15,IF('Celkově pořadí'!N10=12,$Y$16,IF('Celkově pořadí'!N10=13,$Y$17,IF('Celkově pořadí'!N10=14,$Y$18,IF('Celkově pořadí'!N10=15,$Y$19,IF('Celkově pořadí'!N10=16,$Y$20,0))))))))))))))))</f>
        <v>5</v>
      </c>
      <c r="O11" s="33" t="n">
        <f aca="false">IF('Celkově pořadí'!O10=1,$Y$5,IF('Celkově pořadí'!O10=2,$Y$6,IF('Celkově pořadí'!O10=3,$Y$7,IF('Celkově pořadí'!O10=4,$Y$8,IF('Celkově pořadí'!O10=5,$Y$9,IF('Celkově pořadí'!O10=6,$Y$10,IF('Celkově pořadí'!O10=7,$Y$11,IF('Celkově pořadí'!O10=8,$Y$12,IF('Celkově pořadí'!O10=9,$Y$13,IF('Celkově pořadí'!O10,$Y$14,IF('Celkově pořadí'!O10=11,$Y$15,IF('Celkově pořadí'!O10=12,$Y$16,IF('Celkově pořadí'!O10=13,$Y$17,IF('Celkově pořadí'!O10=14,$Y$18,IF('Celkově pořadí'!O10=15,$Y$19,IF('Celkově pořadí'!O10=16,$Y$20,0))))))))))))))))</f>
        <v>6</v>
      </c>
      <c r="P11" s="34" t="n">
        <v>75</v>
      </c>
      <c r="Q11" s="34" t="n">
        <f aca="false">RANK(P11,P$5:P$13,0)</f>
        <v>4</v>
      </c>
      <c r="X11" s="35" t="n">
        <v>7</v>
      </c>
      <c r="Y11" s="36" t="n">
        <v>3</v>
      </c>
    </row>
    <row r="12" customFormat="false" ht="29.15" hidden="false" customHeight="false" outlineLevel="0" collapsed="false">
      <c r="A12" s="37" t="n">
        <f aca="false">Týmy!A12</f>
        <v>8</v>
      </c>
      <c r="B12" s="32" t="str">
        <f aca="false">Týmy!B12</f>
        <v>ROKYTNÍK</v>
      </c>
      <c r="C12" s="33" t="n">
        <f aca="false">IF('Celkově pořadí'!C11=1,$Y$5,IF('Celkově pořadí'!C11=2,$Y$6,IF('Celkově pořadí'!C11=3,$Y$7,IF('Celkově pořadí'!C11=4,$Y$8,IF('Celkově pořadí'!C11=5,$Y$9,IF('Celkově pořadí'!C11=6,$Y$10,IF('Celkově pořadí'!C11=7,$Y$11,IF('Celkově pořadí'!C11=8,$Y$12,IF('Celkově pořadí'!C11=9,$Y$13,0)))))))))</f>
        <v>2</v>
      </c>
      <c r="D12" s="33" t="n">
        <f aca="false">IF('Celkově pořadí'!D11=1,$Y$5,IF('Celkově pořadí'!D11=2,$Y$6,IF('Celkově pořadí'!D11=3,$Y$7,IF('Celkově pořadí'!D11=4,$Y$8,IF('Celkově pořadí'!D11=5,$Y$9,IF('Celkově pořadí'!D11=6,$Y$10,IF('Celkově pořadí'!D11=7,$Y$11,IF('Celkově pořadí'!D11=8,$Y$12,IF('Celkově pořadí'!D11=9,$Y$13,0)))))))))</f>
        <v>5</v>
      </c>
      <c r="E12" s="33" t="n">
        <f aca="false">IF('Celkově pořadí'!E11=1,$Y$5,IF('Celkově pořadí'!E11=2,$Y$6,IF('Celkově pořadí'!E11=3,$Y$7,IF('Celkově pořadí'!E11=4,$Y$8,IF('Celkově pořadí'!E11=5,$Y$9,IF('Celkově pořadí'!E11=6,$Y$10,IF('Celkově pořadí'!E11=7,$Y$11,IF('Celkově pořadí'!E11=8,$Y$12,IF('Celkově pořadí'!E11=9,$Y$13,0)))))))))</f>
        <v>5</v>
      </c>
      <c r="F12" s="33" t="n">
        <f aca="false">IF('Celkově pořadí'!F11=1,$Y$5,IF('Celkově pořadí'!F11=2,$Y$6,IF('Celkově pořadí'!F11=3,$Y$7,IF('Celkově pořadí'!F11=4,$Y$8,IF('Celkově pořadí'!F11=5,$Y$9,IF('Celkově pořadí'!F11=6,$Y$10,IF('Celkově pořadí'!F11=7,$Y$11,IF('Celkově pořadí'!F11=8,$Y$12,IF('Celkově pořadí'!F11=9,$Y$13,0)))))))))</f>
        <v>3</v>
      </c>
      <c r="G12" s="33" t="n">
        <f aca="false">IF('Celkově pořadí'!G11=1,$Y$5,IF('Celkově pořadí'!G11=2,$Y$6,IF('Celkově pořadí'!G11=3,$Y$7,IF('Celkově pořadí'!G11=4,$Y$8,IF('Celkově pořadí'!G11=5,$Y$9,IF('Celkově pořadí'!G11=6,$Y$10,IF('Celkově pořadí'!G11=7,$Y$11,IF('Celkově pořadí'!G11=8,$Y$12,IF('Celkově pořadí'!G11=9,$Y$13,0)))))))))</f>
        <v>0</v>
      </c>
      <c r="H12" s="33" t="n">
        <f aca="false">IF('Celkově pořadí'!H11=1,$Y$5,IF('Celkově pořadí'!H11=2,$Y$6,IF('Celkově pořadí'!H11=3,$Y$7,IF('Celkově pořadí'!H11=4,$Y$8,IF('Celkově pořadí'!H11=5,$Y$9,IF('Celkově pořadí'!H11=6,$Y$10,IF('Celkově pořadí'!H11=7,$Y$11,IF('Celkově pořadí'!H11=8,$Y$12,IF('Celkově pořadí'!H11=9,$Y$13,0)))))))))</f>
        <v>2</v>
      </c>
      <c r="I12" s="33" t="n">
        <f aca="false">IF('Celkově pořadí'!I11=1,$Y$5,IF('Celkově pořadí'!I11=2,$Y$6,IF('Celkově pořadí'!I11=3,$Y$7,IF('Celkově pořadí'!I11=4,$Y$8,IF('Celkově pořadí'!I11=5,$Y$9,IF('Celkově pořadí'!I11=6,$Y$10,IF('Celkově pořadí'!I11=7,$Y$11,IF('Celkově pořadí'!I11=8,$Y$12,IF('Celkově pořadí'!I11=9,$Y$13,0)))))))))</f>
        <v>3</v>
      </c>
      <c r="J12" s="33" t="n">
        <f aca="false">IF('Celkově pořadí'!J11=1,$Y$5,IF('Celkově pořadí'!J11=2,$Y$6,IF('Celkově pořadí'!J11=3,$Y$7,IF('Celkově pořadí'!J11=4,$Y$8,IF('Celkově pořadí'!J11=5,$Y$9,IF('Celkově pořadí'!J11=6,$Y$10,IF('Celkově pořadí'!J11=7,$Y$11,IF('Celkově pořadí'!J11=8,$Y$12,IF('Celkově pořadí'!J11=9,$Y$13,0)))))))))</f>
        <v>8</v>
      </c>
      <c r="K12" s="33" t="n">
        <f aca="false">IF('Celkově pořadí'!K11=1,$Y$5,IF('Celkově pořadí'!K11=2,$Y$6,IF('Celkově pořadí'!K11=3,$Y$7,IF('Celkově pořadí'!K11=4,$Y$8,IF('Celkově pořadí'!K11=5,$Y$9,IF('Celkově pořadí'!K11=6,$Y$10,IF('Celkově pořadí'!K11=7,$Y$11,IF('Celkově pořadí'!K11=8,$Y$12,IF('Celkově pořadí'!K11=9,$Y$13,IF('Celkově pořadí'!K11,$Y$14,IF('Celkově pořadí'!K11=11,$Y$15,IF('Celkově pořadí'!K11=12,$Y$16,IF('Celkově pořadí'!K11=13,$Y$17,IF('Celkově pořadí'!K11=14,$Y$18,IF('Celkově pořadí'!K11=15,$Y$19,IF('Celkově pořadí'!K11=16,$Y$20,0))))))))))))))))</f>
        <v>4</v>
      </c>
      <c r="L12" s="33" t="n">
        <f aca="false">IF('Celkově pořadí'!L11=1,$Y$5,IF('Celkově pořadí'!L11=2,$Y$6,IF('Celkově pořadí'!L11=3,$Y$7,IF('Celkově pořadí'!L11=4,$Y$8,IF('Celkově pořadí'!L11=5,$Y$9,IF('Celkově pořadí'!L11=6,$Y$10,IF('Celkově pořadí'!L11=7,$Y$11,IF('Celkově pořadí'!L11=8,$Y$12,IF('Celkově pořadí'!L11=9,$Y$13,IF('Celkově pořadí'!L11,$Y$14,IF('Celkově pořadí'!L11=11,$Y$15,IF('Celkově pořadí'!L11=12,$Y$16,IF('Celkově pořadí'!L11=13,$Y$17,IF('Celkově pořadí'!L11=14,$Y$18,IF('Celkově pořadí'!L11=15,$Y$19,IF('Celkově pořadí'!L11=16,$Y$20,0))))))))))))))))</f>
        <v>6</v>
      </c>
      <c r="M12" s="33" t="n">
        <f aca="false">IF('Celkově pořadí'!M11=1,$Y$5,IF('Celkově pořadí'!M11=2,$Y$6,IF('Celkově pořadí'!M11=3,$Y$7,IF('Celkově pořadí'!M11=4,$Y$8,IF('Celkově pořadí'!M11=5,$Y$9,IF('Celkově pořadí'!M11=6,$Y$10,IF('Celkově pořadí'!M11=7,$Y$11,IF('Celkově pořadí'!M11=8,$Y$12,IF('Celkově pořadí'!M11=9,$Y$13,IF('Celkově pořadí'!M11,$Y$14,IF('Celkově pořadí'!M11=11,$Y$15,IF('Celkově pořadí'!M11=12,$Y$16,IF('Celkově pořadí'!M11=13,$Y$17,IF('Celkově pořadí'!M11=14,$Y$18,IF('Celkově pořadí'!M11=15,$Y$19,IF('Celkově pořadí'!M11=16,$Y$20,0))))))))))))))))</f>
        <v>0</v>
      </c>
      <c r="N12" s="33" t="n">
        <f aca="false">IF('Celkově pořadí'!N11=1,$Y$5,IF('Celkově pořadí'!N11=2,$Y$6,IF('Celkově pořadí'!N11=3,$Y$7,IF('Celkově pořadí'!N11=4,$Y$8,IF('Celkově pořadí'!N11=5,$Y$9,IF('Celkově pořadí'!N11=6,$Y$10,IF('Celkově pořadí'!N11=7,$Y$11,IF('Celkově pořadí'!N11=8,$Y$12,IF('Celkově pořadí'!N11=9,$Y$13,IF('Celkově pořadí'!N11,$Y$14,IF('Celkově pořadí'!N11=11,$Y$15,IF('Celkově pořadí'!N11=12,$Y$16,IF('Celkově pořadí'!N11=13,$Y$17,IF('Celkově pořadí'!N11=14,$Y$18,IF('Celkově pořadí'!N11=15,$Y$19,IF('Celkově pořadí'!N11=16,$Y$20,0))))))))))))))))</f>
        <v>2</v>
      </c>
      <c r="O12" s="33" t="n">
        <f aca="false">IF('Celkově pořadí'!O11=1,$Y$5,IF('Celkově pořadí'!O11=2,$Y$6,IF('Celkově pořadí'!O11=3,$Y$7,IF('Celkově pořadí'!O11=4,$Y$8,IF('Celkově pořadí'!O11=5,$Y$9,IF('Celkově pořadí'!O11=6,$Y$10,IF('Celkově pořadí'!O11=7,$Y$11,IF('Celkově pořadí'!O11=8,$Y$12,IF('Celkově pořadí'!O11=9,$Y$13,IF('Celkově pořadí'!O11,$Y$14,IF('Celkově pořadí'!O11=11,$Y$15,IF('Celkově pořadí'!O11=12,$Y$16,IF('Celkově pořadí'!O11=13,$Y$17,IF('Celkově pořadí'!O11=14,$Y$18,IF('Celkově pořadí'!O11=15,$Y$19,IF('Celkově pořadí'!O11=16,$Y$20,0))))))))))))))))</f>
        <v>8</v>
      </c>
      <c r="P12" s="34" t="n">
        <f aca="false">SUM(C12:O12)</f>
        <v>48</v>
      </c>
      <c r="Q12" s="34" t="n">
        <f aca="false">RANK(P12,P$5:P$13,0)</f>
        <v>6</v>
      </c>
      <c r="X12" s="35" t="n">
        <v>8</v>
      </c>
      <c r="Y12" s="36" t="n">
        <v>2</v>
      </c>
    </row>
    <row r="13" customFormat="false" ht="29.15" hidden="false" customHeight="false" outlineLevel="0" collapsed="false">
      <c r="A13" s="37" t="n">
        <f aca="false">Týmy!A13</f>
        <v>9</v>
      </c>
      <c r="B13" s="32" t="str">
        <f aca="false">Týmy!B13</f>
        <v>B-FIT</v>
      </c>
      <c r="C13" s="33" t="n">
        <f aca="false">IF('Celkově pořadí'!C12=1,$Y$5,IF('Celkově pořadí'!C12=2,$Y$6,IF('Celkově pořadí'!C12=3,$Y$7,IF('Celkově pořadí'!C12=4,$Y$8,IF('Celkově pořadí'!C12=5,$Y$9,IF('Celkově pořadí'!C12=6,$Y$10,IF('Celkově pořadí'!C12=7,$Y$11,IF('Celkově pořadí'!C12=8,$Y$12,IF('Celkově pořadí'!C12=9,$Y$13,0)))))))))</f>
        <v>1</v>
      </c>
      <c r="D13" s="33" t="n">
        <f aca="false">IF('Celkově pořadí'!D12=1,$Y$5,IF('Celkově pořadí'!D12=2,$Y$6,IF('Celkově pořadí'!D12=3,$Y$7,IF('Celkově pořadí'!D12=4,$Y$8,IF('Celkově pořadí'!D12=5,$Y$9,IF('Celkově pořadí'!D12=6,$Y$10,IF('Celkově pořadí'!D12=7,$Y$11,IF('Celkově pořadí'!D12=8,$Y$12,IF('Celkově pořadí'!D12=9,$Y$13,0)))))))))</f>
        <v>1</v>
      </c>
      <c r="E13" s="33" t="n">
        <f aca="false">IF('Celkově pořadí'!E12=1,$Y$5,IF('Celkově pořadí'!E12=2,$Y$6,IF('Celkově pořadí'!E12=3,$Y$7,IF('Celkově pořadí'!E12=4,$Y$8,IF('Celkově pořadí'!E12=5,$Y$9,IF('Celkově pořadí'!E12=6,$Y$10,IF('Celkově pořadí'!E12=7,$Y$11,IF('Celkově pořadí'!E12=8,$Y$12,IF('Celkově pořadí'!E12=9,$Y$13,0)))))))))</f>
        <v>2</v>
      </c>
      <c r="F13" s="33" t="n">
        <f aca="false">IF('Celkově pořadí'!F12=1,$Y$5,IF('Celkově pořadí'!F12=2,$Y$6,IF('Celkově pořadí'!F12=3,$Y$7,IF('Celkově pořadí'!F12=4,$Y$8,IF('Celkově pořadí'!F12=5,$Y$9,IF('Celkově pořadí'!F12=6,$Y$10,IF('Celkově pořadí'!F12=7,$Y$11,IF('Celkově pořadí'!F12=8,$Y$12,IF('Celkově pořadí'!F12=9,$Y$13,0)))))))))</f>
        <v>1</v>
      </c>
      <c r="G13" s="33" t="n">
        <f aca="false">IF('Celkově pořadí'!G12=1,$Y$5,IF('Celkově pořadí'!G12=2,$Y$6,IF('Celkově pořadí'!G12=3,$Y$7,IF('Celkově pořadí'!G12=4,$Y$8,IF('Celkově pořadí'!G12=5,$Y$9,IF('Celkově pořadí'!G12=6,$Y$10,IF('Celkově pořadí'!G12=7,$Y$11,IF('Celkově pořadí'!G12=8,$Y$12,IF('Celkově pořadí'!G12=9,$Y$13,0)))))))))</f>
        <v>0</v>
      </c>
      <c r="H13" s="33" t="n">
        <f aca="false">IF('Celkově pořadí'!H12=1,$Y$5,IF('Celkově pořadí'!H12=2,$Y$6,IF('Celkově pořadí'!H12=3,$Y$7,IF('Celkově pořadí'!H12=4,$Y$8,IF('Celkově pořadí'!H12=5,$Y$9,IF('Celkově pořadí'!H12=6,$Y$10,IF('Celkově pořadí'!H12=7,$Y$11,IF('Celkově pořadí'!H12=8,$Y$12,IF('Celkově pořadí'!H12=9,$Y$13,0)))))))))</f>
        <v>10</v>
      </c>
      <c r="I13" s="33" t="n">
        <f aca="false">IF('Celkově pořadí'!I12=1,$Y$5,IF('Celkově pořadí'!I12=2,$Y$6,IF('Celkově pořadí'!I12=3,$Y$7,IF('Celkově pořadí'!I12=4,$Y$8,IF('Celkově pořadí'!I12=5,$Y$9,IF('Celkově pořadí'!I12=6,$Y$10,IF('Celkově pořadí'!I12=7,$Y$11,IF('Celkově pořadí'!I12=8,$Y$12,IF('Celkově pořadí'!I12=9,$Y$13,0)))))))))</f>
        <v>4</v>
      </c>
      <c r="J13" s="33" t="n">
        <f aca="false">IF('Celkově pořadí'!J12=1,$Y$5,IF('Celkově pořadí'!J12=2,$Y$6,IF('Celkově pořadí'!J12=3,$Y$7,IF('Celkově pořadí'!J12=4,$Y$8,IF('Celkově pořadí'!J12=5,$Y$9,IF('Celkově pořadí'!J12=6,$Y$10,IF('Celkově pořadí'!J12=7,$Y$11,IF('Celkově pořadí'!J12=8,$Y$12,IF('Celkově pořadí'!J12=9,$Y$13,0)))))))))</f>
        <v>10</v>
      </c>
      <c r="K13" s="33" t="n">
        <f aca="false">IF('Celkově pořadí'!K12=1,$Y$5,IF('Celkově pořadí'!K12=2,$Y$6,IF('Celkově pořadí'!K12=3,$Y$7,IF('Celkově pořadí'!K12=4,$Y$8,IF('Celkově pořadí'!K12=5,$Y$9,IF('Celkově pořadí'!K12=6,$Y$10,IF('Celkově pořadí'!K12=7,$Y$11,IF('Celkově pořadí'!K12=8,$Y$12,IF('Celkově pořadí'!K12=9,$Y$13,IF('Celkově pořadí'!K12,$Y$14,IF('Celkově pořadí'!K12=11,$Y$15,IF('Celkově pořadí'!K12=12,$Y$16,IF('Celkově pořadí'!K12=13,$Y$17,IF('Celkově pořadí'!K12=14,$Y$18,IF('Celkově pořadí'!K12=15,$Y$19,IF('Celkově pořadí'!K12=16,$Y$20,0))))))))))))))))</f>
        <v>1</v>
      </c>
      <c r="L13" s="33" t="n">
        <f aca="false">IF('Celkově pořadí'!L12=1,$Y$5,IF('Celkově pořadí'!L12=2,$Y$6,IF('Celkově pořadí'!L12=3,$Y$7,IF('Celkově pořadí'!L12=4,$Y$8,IF('Celkově pořadí'!L12=5,$Y$9,IF('Celkově pořadí'!L12=6,$Y$10,IF('Celkově pořadí'!L12=7,$Y$11,IF('Celkově pořadí'!L12=8,$Y$12,IF('Celkově pořadí'!L12=9,$Y$13,IF('Celkově pořadí'!L12,$Y$14,IF('Celkově pořadí'!L12=11,$Y$15,IF('Celkově pořadí'!L12=12,$Y$16,IF('Celkově pořadí'!L12=13,$Y$17,IF('Celkově pořadí'!L12=14,$Y$18,IF('Celkově pořadí'!L12=15,$Y$19,IF('Celkově pořadí'!L12=16,$Y$20,0))))))))))))))))</f>
        <v>1</v>
      </c>
      <c r="M13" s="33" t="n">
        <f aca="false">IF('Celkově pořadí'!M12=1,$Y$5,IF('Celkově pořadí'!M12=2,$Y$6,IF('Celkově pořadí'!M12=3,$Y$7,IF('Celkově pořadí'!M12=4,$Y$8,IF('Celkově pořadí'!M12=5,$Y$9,IF('Celkově pořadí'!M12=6,$Y$10,IF('Celkově pořadí'!M12=7,$Y$11,IF('Celkově pořadí'!M12=8,$Y$12,IF('Celkově pořadí'!M12=9,$Y$13,IF('Celkově pořadí'!M12,$Y$14,IF('Celkově pořadí'!M12=11,$Y$15,IF('Celkově pořadí'!M12=12,$Y$16,IF('Celkově pořadí'!M12=13,$Y$17,IF('Celkově pořadí'!M12=14,$Y$18,IF('Celkově pořadí'!M12=15,$Y$19,IF('Celkově pořadí'!M12=16,$Y$20,0))))))))))))))))</f>
        <v>0</v>
      </c>
      <c r="N13" s="33" t="n">
        <f aca="false">IF('Celkově pořadí'!N12=1,$Y$5,IF('Celkově pořadí'!N12=2,$Y$6,IF('Celkově pořadí'!N12=3,$Y$7,IF('Celkově pořadí'!N12=4,$Y$8,IF('Celkově pořadí'!N12=5,$Y$9,IF('Celkově pořadí'!N12=6,$Y$10,IF('Celkově pořadí'!N12=7,$Y$11,IF('Celkově pořadí'!N12=8,$Y$12,IF('Celkově pořadí'!N12=9,$Y$13,IF('Celkově pořadí'!N12,$Y$14,IF('Celkově pořadí'!N12=11,$Y$15,IF('Celkově pořadí'!N12=12,$Y$16,IF('Celkově pořadí'!N12=13,$Y$17,IF('Celkově pořadí'!N12=14,$Y$18,IF('Celkově pořadí'!N12=15,$Y$19,IF('Celkově pořadí'!N12=16,$Y$20,0))))))))))))))))</f>
        <v>1</v>
      </c>
      <c r="O13" s="33" t="n">
        <f aca="false">IF('Celkově pořadí'!O12=1,$Y$5,IF('Celkově pořadí'!O12=2,$Y$6,IF('Celkově pořadí'!O12=3,$Y$7,IF('Celkově pořadí'!O12=4,$Y$8,IF('Celkově pořadí'!O12=5,$Y$9,IF('Celkově pořadí'!O12=6,$Y$10,IF('Celkově pořadí'!O12=7,$Y$11,IF('Celkově pořadí'!O12=8,$Y$12,IF('Celkově pořadí'!O12=9,$Y$13,IF('Celkově pořadí'!O12,$Y$14,IF('Celkově pořadí'!O12=11,$Y$15,IF('Celkově pořadí'!O12=12,$Y$16,IF('Celkově pořadí'!O12=13,$Y$17,IF('Celkově pořadí'!O12=14,$Y$18,IF('Celkově pořadí'!O12=15,$Y$19,IF('Celkově pořadí'!O12=16,$Y$20,0))))))))))))))))</f>
        <v>1</v>
      </c>
      <c r="P13" s="34" t="n">
        <f aca="false">SUM(C13:O13)</f>
        <v>33</v>
      </c>
      <c r="Q13" s="34" t="n">
        <f aca="false">RANK(P13,P$5:P$13,0)</f>
        <v>9</v>
      </c>
      <c r="X13" s="35" t="n">
        <v>9</v>
      </c>
      <c r="Y13" s="36" t="n">
        <v>1</v>
      </c>
    </row>
    <row r="14" customFormat="false" ht="12.75" hidden="false" customHeight="true" outlineLevel="0" collapsed="false">
      <c r="Y14" s="38"/>
    </row>
    <row r="15" customFormat="false" ht="12.75" hidden="false" customHeight="true" outlineLevel="0" collapsed="false">
      <c r="Y15" s="38"/>
    </row>
    <row r="16" customFormat="false" ht="12.75" hidden="false" customHeight="true" outlineLevel="0" collapsed="false">
      <c r="Y16" s="38"/>
    </row>
    <row r="17" customFormat="false" ht="12.75" hidden="false" customHeight="true" outlineLevel="0" collapsed="false">
      <c r="Y17" s="38"/>
    </row>
    <row r="18" customFormat="false" ht="12.75" hidden="false" customHeight="true" outlineLevel="0" collapsed="false">
      <c r="Y18" s="38"/>
    </row>
    <row r="19" customFormat="false" ht="12.75" hidden="false" customHeight="true" outlineLevel="0" collapsed="false">
      <c r="Y19" s="38"/>
    </row>
    <row r="20" customFormat="false" ht="12.75" hidden="false" customHeight="true" outlineLevel="0" collapsed="false">
      <c r="Y20" s="38"/>
    </row>
    <row r="21" customFormat="false" ht="12.75" hidden="false" customHeight="true" outlineLevel="0" collapsed="false">
      <c r="Y21" s="38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2:A3"/>
    <mergeCell ref="B2:Q3"/>
    <mergeCell ref="X3:Y4"/>
  </mergeCells>
  <printOptions headings="false" gridLines="false" gridLinesSet="true" horizontalCentered="false" verticalCentered="false"/>
  <pageMargins left="0.0993055555555556" right="0.0673611111111111" top="0.472916666666667" bottom="0.54444444444444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0" activeCellId="0" sqref="A10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1" min="1" style="5" width="7.42"/>
    <col collapsed="false" customWidth="true" hidden="false" outlineLevel="0" max="2" min="2" style="1" width="26.86"/>
    <col collapsed="false" customWidth="true" hidden="false" outlineLevel="0" max="12" min="3" style="1" width="7.16"/>
    <col collapsed="false" customWidth="true" hidden="true" outlineLevel="0" max="13" min="13" style="1" width="7.16"/>
    <col collapsed="false" customWidth="true" hidden="false" outlineLevel="0" max="15" min="14" style="1" width="7.16"/>
    <col collapsed="false" customWidth="true" hidden="false" outlineLevel="0" max="16" min="16" style="1" width="8.29"/>
    <col collapsed="false" customWidth="true" hidden="false" outlineLevel="0" max="17" min="17" style="1" width="12.29"/>
  </cols>
  <sheetData>
    <row r="1" customFormat="false" ht="28.5" hidden="false" customHeight="true" outlineLevel="0" collapsed="false">
      <c r="A1" s="22"/>
      <c r="B1" s="39" t="str">
        <f aca="false">"Míčový víceboj "&amp;Týmy!B2&amp; " - pořadí - konečné výsledky"</f>
        <v>Míčový víceboj 2025 - pořadí - konečné výsledky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customFormat="false" ht="28.5" hidden="false" customHeight="true" outlineLevel="0" collapsed="false">
      <c r="A2" s="2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customFormat="false" ht="28.5" hidden="false" customHeight="true" outlineLevel="0" collapsed="false">
      <c r="A3" s="22" t="s">
        <v>65</v>
      </c>
      <c r="B3" s="22"/>
      <c r="C3" s="26" t="s">
        <v>66</v>
      </c>
      <c r="D3" s="27" t="s">
        <v>67</v>
      </c>
      <c r="E3" s="27" t="s">
        <v>68</v>
      </c>
      <c r="F3" s="27" t="s">
        <v>69</v>
      </c>
      <c r="G3" s="27" t="s">
        <v>70</v>
      </c>
      <c r="H3" s="27" t="s">
        <v>71</v>
      </c>
      <c r="I3" s="27" t="s">
        <v>72</v>
      </c>
      <c r="J3" s="27" t="s">
        <v>73</v>
      </c>
      <c r="K3" s="28" t="s">
        <v>74</v>
      </c>
      <c r="L3" s="28" t="s">
        <v>75</v>
      </c>
      <c r="M3" s="28" t="s">
        <v>76</v>
      </c>
      <c r="N3" s="28" t="s">
        <v>76</v>
      </c>
      <c r="O3" s="28" t="s">
        <v>77</v>
      </c>
      <c r="P3" s="29" t="s">
        <v>78</v>
      </c>
      <c r="Q3" s="30" t="s">
        <v>79</v>
      </c>
      <c r="T3" s="40"/>
    </row>
    <row r="4" customFormat="false" ht="28.5" hidden="false" customHeight="true" outlineLevel="0" collapsed="false">
      <c r="A4" s="31" t="n">
        <f aca="false">Týmy!A5</f>
        <v>1</v>
      </c>
      <c r="B4" s="32" t="str">
        <f aca="false">Týmy!B5</f>
        <v>VORVANI</v>
      </c>
      <c r="C4" s="41" t="n">
        <f aca="false">Individuální!E4</f>
        <v>2</v>
      </c>
      <c r="D4" s="41" t="n">
        <f aca="false">Individuální!H4</f>
        <v>8</v>
      </c>
      <c r="E4" s="41" t="n">
        <f aca="false">Individuální!K4</f>
        <v>9</v>
      </c>
      <c r="F4" s="41" t="n">
        <f aca="false">Individuální!W4</f>
        <v>5</v>
      </c>
      <c r="G4" s="41" t="str">
        <f aca="false">Individuální!Q4</f>
        <v/>
      </c>
      <c r="H4" s="41" t="n">
        <f aca="false">Individuální!T4</f>
        <v>7</v>
      </c>
      <c r="I4" s="41" t="n">
        <f aca="false">Individuální!N4</f>
        <v>8</v>
      </c>
      <c r="J4" s="41" t="n">
        <f aca="false">Individuální!Z4</f>
        <v>5</v>
      </c>
      <c r="K4" s="41" t="n">
        <v>7</v>
      </c>
      <c r="L4" s="41" t="n">
        <v>5</v>
      </c>
      <c r="M4" s="41"/>
      <c r="N4" s="41" t="n">
        <v>6</v>
      </c>
      <c r="O4" s="42" t="n">
        <v>8</v>
      </c>
      <c r="P4" s="34" t="n">
        <f aca="false">SUM(C4:M4)</f>
        <v>56</v>
      </c>
      <c r="Q4" s="34" t="n">
        <f aca="false">RANK(P4,P$4:P$12,1)</f>
        <v>7</v>
      </c>
      <c r="T4" s="43"/>
    </row>
    <row r="5" customFormat="false" ht="28.5" hidden="false" customHeight="true" outlineLevel="0" collapsed="false">
      <c r="A5" s="37" t="n">
        <f aca="false">Týmy!A6</f>
        <v>2</v>
      </c>
      <c r="B5" s="32" t="str">
        <f aca="false">Týmy!B6</f>
        <v>VK ORLI PŘÍČNICE</v>
      </c>
      <c r="C5" s="41" t="n">
        <f aca="false">Individuální!E7</f>
        <v>3</v>
      </c>
      <c r="D5" s="41" t="n">
        <f aca="false">Individuální!H7</f>
        <v>4</v>
      </c>
      <c r="E5" s="41" t="n">
        <f aca="false">Individuální!K7</f>
        <v>7</v>
      </c>
      <c r="F5" s="41" t="n">
        <f aca="false">Individuální!W7</f>
        <v>3</v>
      </c>
      <c r="G5" s="41" t="str">
        <f aca="false">Individuální!Q7</f>
        <v/>
      </c>
      <c r="H5" s="41" t="n">
        <f aca="false">Individuální!T7</f>
        <v>1</v>
      </c>
      <c r="I5" s="41" t="n">
        <f aca="false">Individuální!N7</f>
        <v>9</v>
      </c>
      <c r="J5" s="41" t="n">
        <f aca="false">Individuální!Z7</f>
        <v>7</v>
      </c>
      <c r="K5" s="41" t="n">
        <v>2</v>
      </c>
      <c r="L5" s="41" t="n">
        <v>7</v>
      </c>
      <c r="M5" s="41"/>
      <c r="N5" s="41" t="n">
        <v>1</v>
      </c>
      <c r="O5" s="42" t="n">
        <v>2</v>
      </c>
      <c r="P5" s="44" t="n">
        <f aca="false">SUM(C5:M5)</f>
        <v>43</v>
      </c>
      <c r="Q5" s="34" t="n">
        <f aca="false">RANK(P5,P$4:P$12,1)</f>
        <v>5</v>
      </c>
      <c r="T5" s="43"/>
    </row>
    <row r="6" customFormat="false" ht="28.5" hidden="false" customHeight="true" outlineLevel="0" collapsed="false">
      <c r="A6" s="37" t="n">
        <f aca="false">Týmy!A7</f>
        <v>3</v>
      </c>
      <c r="B6" s="32" t="str">
        <f aca="false">Týmy!B7</f>
        <v>LACHTANI</v>
      </c>
      <c r="C6" s="41" t="n">
        <f aca="false">Individuální!E10</f>
        <v>4</v>
      </c>
      <c r="D6" s="41" t="n">
        <f aca="false">Individuální!H10</f>
        <v>1</v>
      </c>
      <c r="E6" s="41" t="n">
        <f aca="false">Individuální!K10</f>
        <v>2</v>
      </c>
      <c r="F6" s="41" t="n">
        <f aca="false">Individuální!W10</f>
        <v>6</v>
      </c>
      <c r="G6" s="41" t="str">
        <f aca="false">Individuální!Q10</f>
        <v/>
      </c>
      <c r="H6" s="41" t="n">
        <f aca="false">Individuální!T10</f>
        <v>4</v>
      </c>
      <c r="I6" s="41" t="n">
        <f aca="false">Individuální!N10</f>
        <v>1</v>
      </c>
      <c r="J6" s="41" t="n">
        <f aca="false">Individuální!Z10</f>
        <v>1</v>
      </c>
      <c r="K6" s="41" t="n">
        <v>4</v>
      </c>
      <c r="L6" s="41" t="n">
        <v>2</v>
      </c>
      <c r="M6" s="41"/>
      <c r="N6" s="41" t="n">
        <v>4</v>
      </c>
      <c r="O6" s="42" t="n">
        <v>1</v>
      </c>
      <c r="P6" s="34" t="n">
        <f aca="false">SUM(C6:M6)</f>
        <v>25</v>
      </c>
      <c r="Q6" s="34" t="n">
        <f aca="false">RANK(P6,P$4:P$12,1)</f>
        <v>1</v>
      </c>
      <c r="T6" s="43"/>
    </row>
    <row r="7" customFormat="false" ht="28.5" hidden="false" customHeight="true" outlineLevel="0" collapsed="false">
      <c r="A7" s="37" t="n">
        <f aca="false">Týmy!A8</f>
        <v>4</v>
      </c>
      <c r="B7" s="32" t="str">
        <f aca="false">Týmy!B8</f>
        <v>GUMOKOV C</v>
      </c>
      <c r="C7" s="41" t="n">
        <f aca="false">Individuální!E13</f>
        <v>7</v>
      </c>
      <c r="D7" s="41" t="n">
        <f aca="false">Individuální!H13</f>
        <v>6</v>
      </c>
      <c r="E7" s="41" t="n">
        <f aca="false">Individuální!K13</f>
        <v>6</v>
      </c>
      <c r="F7" s="41" t="n">
        <f aca="false">Individuální!W13</f>
        <v>8</v>
      </c>
      <c r="G7" s="41" t="str">
        <f aca="false">Individuální!Q13</f>
        <v/>
      </c>
      <c r="H7" s="41" t="n">
        <f aca="false">Individuální!T13</f>
        <v>9</v>
      </c>
      <c r="I7" s="41" t="n">
        <f aca="false">Individuální!N13</f>
        <v>3</v>
      </c>
      <c r="J7" s="41" t="n">
        <f aca="false">Individuální!Z13</f>
        <v>6</v>
      </c>
      <c r="K7" s="41" t="n">
        <v>8</v>
      </c>
      <c r="L7" s="41" t="n">
        <v>8</v>
      </c>
      <c r="M7" s="41"/>
      <c r="N7" s="41" t="n">
        <v>2</v>
      </c>
      <c r="O7" s="42" t="n">
        <v>6</v>
      </c>
      <c r="P7" s="34" t="n">
        <f aca="false">SUM(C7:M7)</f>
        <v>61</v>
      </c>
      <c r="Q7" s="34" t="n">
        <f aca="false">RANK(P7,P$4:P$12,1)</f>
        <v>8</v>
      </c>
      <c r="T7" s="43"/>
    </row>
    <row r="8" customFormat="false" ht="28.5" hidden="false" customHeight="true" outlineLevel="0" collapsed="false">
      <c r="A8" s="37" t="n">
        <f aca="false">Týmy!A9</f>
        <v>5</v>
      </c>
      <c r="B8" s="32" t="str">
        <f aca="false">Týmy!B9</f>
        <v>KREDATI</v>
      </c>
      <c r="C8" s="41" t="n">
        <f aca="false">Individuální!E16</f>
        <v>5</v>
      </c>
      <c r="D8" s="41" t="n">
        <f aca="false">Individuální!H16</f>
        <v>7</v>
      </c>
      <c r="E8" s="41" t="n">
        <f aca="false">Individuální!K16</f>
        <v>4</v>
      </c>
      <c r="F8" s="41" t="n">
        <f aca="false">Individuální!W16</f>
        <v>4</v>
      </c>
      <c r="G8" s="41" t="str">
        <f aca="false">Individuální!Q16</f>
        <v/>
      </c>
      <c r="H8" s="41" t="n">
        <f aca="false">Individuální!T16</f>
        <v>5</v>
      </c>
      <c r="I8" s="41" t="n">
        <f aca="false">Individuální!N16</f>
        <v>2</v>
      </c>
      <c r="J8" s="41" t="n">
        <f aca="false">Individuální!Z16</f>
        <v>4</v>
      </c>
      <c r="K8" s="41" t="n">
        <v>5</v>
      </c>
      <c r="L8" s="41" t="n">
        <v>3</v>
      </c>
      <c r="M8" s="41"/>
      <c r="N8" s="41" t="n">
        <v>3</v>
      </c>
      <c r="O8" s="42" t="n">
        <v>7</v>
      </c>
      <c r="P8" s="34" t="n">
        <f aca="false">SUM(C8:M8)</f>
        <v>39</v>
      </c>
      <c r="Q8" s="34" t="n">
        <f aca="false">RANK(P8,P$4:P$12,1)</f>
        <v>4</v>
      </c>
      <c r="T8" s="43"/>
    </row>
    <row r="9" customFormat="false" ht="28.5" hidden="false" customHeight="true" outlineLevel="0" collapsed="false">
      <c r="A9" s="37" t="n">
        <f aca="false">Týmy!A10</f>
        <v>6</v>
      </c>
      <c r="B9" s="32" t="str">
        <f aca="false">Týmy!B10</f>
        <v>AZ VRÁTNO</v>
      </c>
      <c r="C9" s="41" t="n">
        <f aca="false">Individuální!E19</f>
        <v>1</v>
      </c>
      <c r="D9" s="41" t="n">
        <f aca="false">Individuální!H19</f>
        <v>3</v>
      </c>
      <c r="E9" s="41" t="n">
        <f aca="false">Individuální!K19</f>
        <v>1</v>
      </c>
      <c r="F9" s="41" t="n">
        <f aca="false">Individuální!W19</f>
        <v>2</v>
      </c>
      <c r="G9" s="41" t="str">
        <f aca="false">Individuální!Q19</f>
        <v/>
      </c>
      <c r="H9" s="41" t="n">
        <f aca="false">Individuální!T19</f>
        <v>3</v>
      </c>
      <c r="I9" s="41" t="n">
        <f aca="false">Individuální!N19</f>
        <v>5</v>
      </c>
      <c r="J9" s="41" t="n">
        <f aca="false">Individuální!Z19</f>
        <v>9</v>
      </c>
      <c r="K9" s="41" t="n">
        <v>1</v>
      </c>
      <c r="L9" s="41" t="n">
        <v>6</v>
      </c>
      <c r="M9" s="41"/>
      <c r="N9" s="41" t="n">
        <v>7</v>
      </c>
      <c r="O9" s="42" t="n">
        <v>5</v>
      </c>
      <c r="P9" s="34" t="n">
        <f aca="false">SUM(C9:M9)</f>
        <v>31</v>
      </c>
      <c r="Q9" s="34" t="n">
        <f aca="false">RANK(P9,P$4:P$12,1)</f>
        <v>2</v>
      </c>
      <c r="T9" s="43"/>
    </row>
    <row r="10" customFormat="false" ht="28.5" hidden="false" customHeight="true" outlineLevel="0" collapsed="false">
      <c r="A10" s="37" t="n">
        <f aca="false">Týmy!A11</f>
        <v>7</v>
      </c>
      <c r="B10" s="32" t="str">
        <f aca="false">Týmy!B11</f>
        <v>VLČÁCI</v>
      </c>
      <c r="C10" s="41" t="n">
        <f aca="false">Individuální!E22</f>
        <v>6</v>
      </c>
      <c r="D10" s="41" t="n">
        <f aca="false">Individuální!H22</f>
        <v>2</v>
      </c>
      <c r="E10" s="41" t="n">
        <f aca="false">Individuální!K22</f>
        <v>3</v>
      </c>
      <c r="F10" s="41" t="n">
        <f aca="false">Individuální!W22</f>
        <v>1</v>
      </c>
      <c r="G10" s="41" t="str">
        <f aca="false">Individuální!Q22</f>
        <v/>
      </c>
      <c r="H10" s="41" t="n">
        <f aca="false">Individuální!T22</f>
        <v>6</v>
      </c>
      <c r="I10" s="41" t="n">
        <f aca="false">Individuální!N22</f>
        <v>4</v>
      </c>
      <c r="J10" s="41" t="n">
        <f aca="false">Individuální!Z22</f>
        <v>8</v>
      </c>
      <c r="K10" s="41" t="n">
        <v>3</v>
      </c>
      <c r="L10" s="41" t="n">
        <v>1</v>
      </c>
      <c r="M10" s="41"/>
      <c r="N10" s="41" t="n">
        <v>5</v>
      </c>
      <c r="O10" s="42" t="n">
        <v>4</v>
      </c>
      <c r="P10" s="34" t="n">
        <f aca="false">SUM(C10:M10)</f>
        <v>34</v>
      </c>
      <c r="Q10" s="34" t="n">
        <f aca="false">RANK(P10,P$4:P$12,1)</f>
        <v>3</v>
      </c>
      <c r="T10" s="43"/>
    </row>
    <row r="11" customFormat="false" ht="28.5" hidden="false" customHeight="true" outlineLevel="0" collapsed="false">
      <c r="A11" s="37" t="n">
        <f aca="false">Týmy!A12</f>
        <v>8</v>
      </c>
      <c r="B11" s="32" t="str">
        <f aca="false">Týmy!B12</f>
        <v>ROKYTNÍK</v>
      </c>
      <c r="C11" s="41" t="n">
        <f aca="false">Individuální!E25</f>
        <v>8</v>
      </c>
      <c r="D11" s="41" t="n">
        <f aca="false">Individuální!H25</f>
        <v>5</v>
      </c>
      <c r="E11" s="41" t="n">
        <f aca="false">Individuální!K25</f>
        <v>5</v>
      </c>
      <c r="F11" s="41" t="n">
        <f aca="false">Individuální!W25</f>
        <v>7</v>
      </c>
      <c r="G11" s="41" t="str">
        <f aca="false">Individuální!Q25</f>
        <v/>
      </c>
      <c r="H11" s="41" t="n">
        <f aca="false">Individuální!T25</f>
        <v>8</v>
      </c>
      <c r="I11" s="41" t="n">
        <f aca="false">Individuální!N25</f>
        <v>7</v>
      </c>
      <c r="J11" s="41" t="n">
        <f aca="false">Individuální!Z25</f>
        <v>3</v>
      </c>
      <c r="K11" s="41" t="n">
        <v>6</v>
      </c>
      <c r="L11" s="41" t="n">
        <v>4</v>
      </c>
      <c r="M11" s="41"/>
      <c r="N11" s="41" t="n">
        <v>8</v>
      </c>
      <c r="O11" s="42" t="n">
        <v>3</v>
      </c>
      <c r="P11" s="34" t="n">
        <f aca="false">SUM(C11:M11)</f>
        <v>53</v>
      </c>
      <c r="Q11" s="34" t="n">
        <f aca="false">RANK(P11,P$4:P$12,1)</f>
        <v>6</v>
      </c>
      <c r="T11" s="43"/>
    </row>
    <row r="12" customFormat="false" ht="28.5" hidden="false" customHeight="true" outlineLevel="0" collapsed="false">
      <c r="A12" s="37" t="n">
        <f aca="false">Týmy!A13</f>
        <v>9</v>
      </c>
      <c r="B12" s="32" t="str">
        <f aca="false">Týmy!B13</f>
        <v>B-FIT</v>
      </c>
      <c r="C12" s="41" t="n">
        <f aca="false">Individuální!E28</f>
        <v>9</v>
      </c>
      <c r="D12" s="41" t="n">
        <f aca="false">Individuální!H28</f>
        <v>9</v>
      </c>
      <c r="E12" s="41" t="n">
        <f aca="false">Individuální!K28</f>
        <v>8</v>
      </c>
      <c r="F12" s="41" t="n">
        <f aca="false">Individuální!W28</f>
        <v>9</v>
      </c>
      <c r="G12" s="41" t="str">
        <f aca="false">Individuální!Q28</f>
        <v/>
      </c>
      <c r="H12" s="41" t="n">
        <f aca="false">Individuální!T28</f>
        <v>2</v>
      </c>
      <c r="I12" s="41" t="n">
        <f aca="false">Individuální!N28</f>
        <v>6</v>
      </c>
      <c r="J12" s="41" t="n">
        <f aca="false">Individuální!Z28</f>
        <v>2</v>
      </c>
      <c r="K12" s="41" t="n">
        <v>9</v>
      </c>
      <c r="L12" s="41" t="n">
        <v>9</v>
      </c>
      <c r="M12" s="41"/>
      <c r="N12" s="41" t="n">
        <v>9</v>
      </c>
      <c r="O12" s="42" t="n">
        <v>9</v>
      </c>
      <c r="P12" s="34" t="n">
        <f aca="false">SUM(C12:M12)</f>
        <v>63</v>
      </c>
      <c r="Q12" s="34" t="n">
        <f aca="false">RANK(P12,P$4:P$12,1)</f>
        <v>9</v>
      </c>
      <c r="T12" s="43"/>
    </row>
    <row r="13" customFormat="false" ht="12.75" hidden="false" customHeight="true" outlineLevel="0" collapsed="false">
      <c r="B13" s="45"/>
      <c r="C13" s="46"/>
      <c r="D13" s="46"/>
      <c r="E13" s="46"/>
      <c r="F13" s="46"/>
      <c r="G13" s="47"/>
      <c r="H13" s="46"/>
      <c r="I13" s="46"/>
      <c r="K13" s="46"/>
      <c r="L13" s="46"/>
      <c r="M13" s="46"/>
      <c r="N13" s="46"/>
      <c r="O13" s="46"/>
      <c r="P13" s="48"/>
      <c r="Q13" s="49"/>
      <c r="T13" s="43"/>
    </row>
    <row r="14" customFormat="false" ht="24.75" hidden="false" customHeight="true" outlineLevel="0" collapsed="false">
      <c r="B14" s="45"/>
      <c r="C14" s="46"/>
      <c r="D14" s="46"/>
      <c r="E14" s="46"/>
      <c r="F14" s="46"/>
      <c r="G14" s="47"/>
      <c r="H14" s="46"/>
      <c r="I14" s="46"/>
      <c r="K14" s="46"/>
      <c r="L14" s="46"/>
      <c r="M14" s="46"/>
      <c r="N14" s="46"/>
      <c r="O14" s="46"/>
      <c r="P14" s="48"/>
      <c r="Q14" s="49"/>
      <c r="T14" s="43"/>
    </row>
    <row r="15" customFormat="false" ht="28.5" hidden="false" customHeight="true" outlineLevel="0" collapsed="false">
      <c r="T15" s="43"/>
    </row>
    <row r="16" customFormat="false" ht="18.75" hidden="false" customHeight="true" outlineLevel="0" collapsed="false">
      <c r="T16" s="43"/>
    </row>
    <row r="17" customFormat="false" ht="28.5" hidden="false" customHeight="true" outlineLevel="0" collapsed="false">
      <c r="T17" s="43"/>
    </row>
    <row r="18" customFormat="false" ht="28.5" hidden="false" customHeight="true" outlineLevel="0" collapsed="false">
      <c r="T18" s="50"/>
    </row>
    <row r="19" customFormat="false" ht="28.5" hidden="false" customHeight="true" outlineLevel="0" collapsed="false">
      <c r="T19" s="50"/>
    </row>
    <row r="20" customFormat="false" ht="28.5" hidden="false" customHeight="true" outlineLevel="0" collapsed="false">
      <c r="T20" s="50"/>
    </row>
    <row r="21" customFormat="false" ht="28.5" hidden="false" customHeight="true" outlineLevel="0" collapsed="false">
      <c r="T21" s="40"/>
    </row>
    <row r="22" customFormat="false" ht="28.5" hidden="false" customHeight="true" outlineLevel="0" collapsed="false">
      <c r="T22" s="40"/>
    </row>
    <row r="23" customFormat="false" ht="28.5" hidden="false" customHeight="true" outlineLevel="0" collapsed="false">
      <c r="T23" s="40"/>
    </row>
    <row r="24" customFormat="false" ht="28.5" hidden="false" customHeight="true" outlineLevel="0" collapsed="false">
      <c r="T24" s="40"/>
    </row>
    <row r="25" customFormat="false" ht="28.5" hidden="false" customHeight="true" outlineLevel="0" collapsed="false">
      <c r="T25" s="40"/>
    </row>
    <row r="26" customFormat="false" ht="28.5" hidden="false" customHeight="true" outlineLevel="0" collapsed="false"/>
    <row r="27" customFormat="false" ht="28.5" hidden="false" customHeight="true" outlineLevel="0" collapsed="false"/>
    <row r="28" customFormat="false" ht="28.5" hidden="false" customHeight="true" outlineLevel="0" collapsed="false"/>
    <row r="29" customFormat="false" ht="28.5" hidden="false" customHeight="true" outlineLevel="0" collapsed="false"/>
    <row r="30" customFormat="false" ht="28.5" hidden="false" customHeight="true" outlineLevel="0" collapsed="false"/>
    <row r="31" customFormat="false" ht="28.5" hidden="false" customHeight="true" outlineLevel="0" collapsed="false"/>
    <row r="32" customFormat="false" ht="28.5" hidden="false" customHeight="true" outlineLevel="0" collapsed="false"/>
    <row r="33" customFormat="false" ht="28.5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A2"/>
    <mergeCell ref="B1:Q2"/>
    <mergeCell ref="B13:B14"/>
    <mergeCell ref="C13:C14"/>
    <mergeCell ref="D13:D14"/>
    <mergeCell ref="E13:E14"/>
    <mergeCell ref="F13:F14"/>
    <mergeCell ref="G13:G14"/>
    <mergeCell ref="H13:H14"/>
    <mergeCell ref="I13:I14"/>
    <mergeCell ref="K13:K14"/>
    <mergeCell ref="L13:L14"/>
    <mergeCell ref="M13:M14"/>
    <mergeCell ref="P13:P14"/>
    <mergeCell ref="Q13:Q14"/>
  </mergeCells>
  <printOptions headings="false" gridLines="false" gridLinesSet="true" horizontalCentered="false" verticalCentered="false"/>
  <pageMargins left="0.184027777777778" right="0.103472222222222" top="0.422222222222222" bottom="0.119444444444444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K1" colorId="64" zoomScale="140" zoomScaleNormal="140" zoomScalePageLayoutView="100" workbookViewId="0">
      <selection pane="topLeft" activeCell="E13" activeCellId="0" sqref="E13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1" min="1" style="1" width="32"/>
    <col collapsed="false" customWidth="true" hidden="false" outlineLevel="0" max="2" min="2" style="51" width="30.14"/>
    <col collapsed="false" customWidth="true" hidden="false" outlineLevel="0" max="20" min="3" style="1" width="17.59"/>
    <col collapsed="false" customWidth="true" hidden="false" outlineLevel="0" max="22" min="21" style="51" width="17.59"/>
    <col collapsed="false" customWidth="true" hidden="false" outlineLevel="0" max="23" min="23" style="1" width="17.59"/>
    <col collapsed="false" customWidth="true" hidden="false" outlineLevel="0" max="25" min="24" style="51" width="17.59"/>
    <col collapsed="false" customWidth="true" hidden="false" outlineLevel="0" max="26" min="26" style="1" width="17.59"/>
  </cols>
  <sheetData>
    <row r="1" customFormat="false" ht="81" hidden="false" customHeight="true" outlineLevel="0" collapsed="false">
      <c r="A1" s="52" t="str">
        <f aca="false">"Míčový víceboj "&amp;Týmy!B2&amp;" "</f>
        <v>Míčový víceboj 2025</v>
      </c>
      <c r="B1" s="52"/>
      <c r="C1" s="53" t="s">
        <v>80</v>
      </c>
      <c r="D1" s="53"/>
      <c r="E1" s="53"/>
      <c r="F1" s="53" t="s">
        <v>67</v>
      </c>
      <c r="G1" s="53"/>
      <c r="H1" s="53"/>
      <c r="I1" s="53" t="s">
        <v>68</v>
      </c>
      <c r="J1" s="53"/>
      <c r="K1" s="53"/>
      <c r="L1" s="53" t="s">
        <v>72</v>
      </c>
      <c r="M1" s="53"/>
      <c r="N1" s="53"/>
      <c r="O1" s="54"/>
      <c r="P1" s="54" t="s">
        <v>70</v>
      </c>
      <c r="Q1" s="54"/>
      <c r="R1" s="55" t="s">
        <v>71</v>
      </c>
      <c r="S1" s="55"/>
      <c r="T1" s="55"/>
      <c r="U1" s="55" t="s">
        <v>81</v>
      </c>
      <c r="V1" s="55"/>
      <c r="W1" s="55"/>
      <c r="X1" s="55" t="s">
        <v>73</v>
      </c>
      <c r="Y1" s="55"/>
      <c r="Z1" s="55"/>
    </row>
    <row r="2" customFormat="false" ht="20.4" hidden="false" customHeight="true" outlineLevel="0" collapsed="false">
      <c r="A2" s="56" t="s">
        <v>82</v>
      </c>
      <c r="B2" s="57" t="s">
        <v>83</v>
      </c>
      <c r="C2" s="58" t="s">
        <v>84</v>
      </c>
      <c r="D2" s="59" t="s">
        <v>78</v>
      </c>
      <c r="E2" s="58" t="s">
        <v>79</v>
      </c>
      <c r="F2" s="58" t="s">
        <v>84</v>
      </c>
      <c r="G2" s="59" t="s">
        <v>78</v>
      </c>
      <c r="H2" s="58" t="s">
        <v>79</v>
      </c>
      <c r="I2" s="58" t="s">
        <v>84</v>
      </c>
      <c r="J2" s="59" t="s">
        <v>78</v>
      </c>
      <c r="K2" s="58" t="s">
        <v>79</v>
      </c>
      <c r="L2" s="58" t="s">
        <v>84</v>
      </c>
      <c r="M2" s="59" t="s">
        <v>78</v>
      </c>
      <c r="N2" s="58" t="s">
        <v>79</v>
      </c>
      <c r="O2" s="58" t="s">
        <v>84</v>
      </c>
      <c r="P2" s="59" t="s">
        <v>78</v>
      </c>
      <c r="Q2" s="58" t="s">
        <v>79</v>
      </c>
      <c r="R2" s="58" t="s">
        <v>84</v>
      </c>
      <c r="S2" s="59" t="s">
        <v>78</v>
      </c>
      <c r="T2" s="58" t="s">
        <v>79</v>
      </c>
      <c r="U2" s="60" t="s">
        <v>84</v>
      </c>
      <c r="V2" s="57" t="s">
        <v>78</v>
      </c>
      <c r="W2" s="58" t="s">
        <v>79</v>
      </c>
      <c r="X2" s="60" t="s">
        <v>84</v>
      </c>
      <c r="Y2" s="57" t="s">
        <v>78</v>
      </c>
      <c r="Z2" s="58" t="s">
        <v>79</v>
      </c>
    </row>
    <row r="3" customFormat="false" ht="12.75" hidden="false" customHeight="false" outlineLevel="0" collapsed="false">
      <c r="A3" s="61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  <c r="X3" s="65"/>
      <c r="Y3" s="65"/>
      <c r="Z3" s="64"/>
    </row>
    <row r="4" customFormat="false" ht="44.25" hidden="false" customHeight="true" outlineLevel="0" collapsed="false">
      <c r="A4" s="66" t="str">
        <f aca="false">Týmy!A5&amp;" "&amp;Týmy!B5</f>
        <v>1 VORVANI</v>
      </c>
      <c r="B4" s="67" t="str">
        <f aca="false">Týmy!$C5</f>
        <v>Josef Lácha</v>
      </c>
      <c r="C4" s="68" t="n">
        <v>14</v>
      </c>
      <c r="D4" s="69" t="n">
        <f aca="false">IF(C4&gt;0,SUM(C4:C6),"")</f>
        <v>36</v>
      </c>
      <c r="E4" s="70" t="n">
        <f aca="false">IF(C4&gt;0,RANK(D4,D$4:D$30,1),"")</f>
        <v>2</v>
      </c>
      <c r="F4" s="68" t="n">
        <v>13</v>
      </c>
      <c r="G4" s="69" t="n">
        <f aca="false">IF(F4&gt;0,SUM(F4:F6),"")</f>
        <v>47</v>
      </c>
      <c r="H4" s="70" t="n">
        <f aca="false">IF(F4&gt;0,RANK(G4,G$4:G$30,0),"")</f>
        <v>8</v>
      </c>
      <c r="I4" s="68" t="n">
        <v>10</v>
      </c>
      <c r="J4" s="69" t="n">
        <f aca="false">IF(I4&gt;0,SUM(I4:I6),"")</f>
        <v>23</v>
      </c>
      <c r="K4" s="70" t="n">
        <f aca="false">IF(I4&gt;0,RANK(J4,J$4:J$30,0),"")</f>
        <v>9</v>
      </c>
      <c r="L4" s="68" t="n">
        <v>23</v>
      </c>
      <c r="M4" s="69" t="n">
        <f aca="false">IF(L4&gt;0,SUM(L4:L6),"")</f>
        <v>76</v>
      </c>
      <c r="N4" s="70" t="n">
        <f aca="false">IF(L4&gt;0,RANK(M4,M$4:M$30,1),"")</f>
        <v>8</v>
      </c>
      <c r="O4" s="68"/>
      <c r="P4" s="69" t="str">
        <f aca="false">IF(O4&gt;0,SUM(O4:O6),"")</f>
        <v/>
      </c>
      <c r="Q4" s="70" t="str">
        <f aca="false">IF(O4&gt;0,RANK(P4,P$4:P$30,1),"")</f>
        <v/>
      </c>
      <c r="R4" s="68" t="n">
        <v>33</v>
      </c>
      <c r="S4" s="69" t="n">
        <f aca="false">IF(R4&gt;0,SUM(R4:R6),"")</f>
        <v>68</v>
      </c>
      <c r="T4" s="70" t="n">
        <f aca="false">IF(R4&gt;0,RANK(S4,S$4:S$30,1),"")</f>
        <v>7</v>
      </c>
      <c r="U4" s="68" t="n">
        <v>2680</v>
      </c>
      <c r="V4" s="69" t="n">
        <f aca="false">IF(U4&gt;0,SUM(U4:U6),"")</f>
        <v>9920</v>
      </c>
      <c r="W4" s="70" t="n">
        <f aca="false">IF(U4&gt;0,RANK(V4,V$4:V$30,0),"")</f>
        <v>5</v>
      </c>
      <c r="X4" s="68" t="n">
        <v>31</v>
      </c>
      <c r="Y4" s="69" t="n">
        <f aca="false">IF(X4&gt;0,SUM(X4:X6),"")</f>
        <v>82</v>
      </c>
      <c r="Z4" s="70" t="n">
        <f aca="false">IF(X4&gt;0,RANK(Y4,Y$4:Y$30,0),"")</f>
        <v>5</v>
      </c>
    </row>
    <row r="5" customFormat="false" ht="44.25" hidden="false" customHeight="true" outlineLevel="0" collapsed="false">
      <c r="A5" s="66"/>
      <c r="B5" s="71" t="str">
        <f aca="false">Týmy!$D5</f>
        <v>Zuzana Láchová</v>
      </c>
      <c r="C5" s="72" t="n">
        <v>9</v>
      </c>
      <c r="D5" s="69"/>
      <c r="E5" s="70"/>
      <c r="F5" s="72" t="n">
        <v>10</v>
      </c>
      <c r="G5" s="69"/>
      <c r="H5" s="70"/>
      <c r="I5" s="72" t="n">
        <v>6</v>
      </c>
      <c r="J5" s="69"/>
      <c r="K5" s="70"/>
      <c r="L5" s="72" t="n">
        <v>27</v>
      </c>
      <c r="M5" s="69"/>
      <c r="N5" s="70"/>
      <c r="O5" s="72"/>
      <c r="P5" s="69"/>
      <c r="Q5" s="70"/>
      <c r="R5" s="72" t="n">
        <v>31</v>
      </c>
      <c r="S5" s="69"/>
      <c r="T5" s="70"/>
      <c r="U5" s="72" t="n">
        <v>2060</v>
      </c>
      <c r="V5" s="69"/>
      <c r="W5" s="70"/>
      <c r="X5" s="72" t="n">
        <v>26</v>
      </c>
      <c r="Y5" s="69"/>
      <c r="Z5" s="70"/>
    </row>
    <row r="6" customFormat="false" ht="44.25" hidden="false" customHeight="true" outlineLevel="0" collapsed="false">
      <c r="A6" s="66"/>
      <c r="B6" s="73" t="str">
        <f aca="false">Týmy!$E5</f>
        <v>Matěj Lácha</v>
      </c>
      <c r="C6" s="74" t="n">
        <v>13</v>
      </c>
      <c r="D6" s="69"/>
      <c r="E6" s="70"/>
      <c r="F6" s="74" t="n">
        <v>24</v>
      </c>
      <c r="G6" s="69"/>
      <c r="H6" s="70"/>
      <c r="I6" s="74" t="n">
        <v>7</v>
      </c>
      <c r="J6" s="69"/>
      <c r="K6" s="70"/>
      <c r="L6" s="74" t="n">
        <v>26</v>
      </c>
      <c r="M6" s="69"/>
      <c r="N6" s="70"/>
      <c r="O6" s="74"/>
      <c r="P6" s="69"/>
      <c r="Q6" s="70"/>
      <c r="R6" s="74" t="n">
        <v>4</v>
      </c>
      <c r="S6" s="69"/>
      <c r="T6" s="70"/>
      <c r="U6" s="74" t="n">
        <v>5180</v>
      </c>
      <c r="V6" s="69"/>
      <c r="W6" s="70"/>
      <c r="X6" s="74" t="n">
        <v>25</v>
      </c>
      <c r="Y6" s="69"/>
      <c r="Z6" s="70"/>
    </row>
    <row r="7" customFormat="false" ht="44.25" hidden="false" customHeight="true" outlineLevel="0" collapsed="false">
      <c r="A7" s="66" t="str">
        <f aca="false">Týmy!A6&amp;" "&amp;Týmy!B6</f>
        <v>2 VK ORLI PŘÍČNICE</v>
      </c>
      <c r="B7" s="67" t="str">
        <f aca="false">Týmy!$C6</f>
        <v>Tomáš Valášek</v>
      </c>
      <c r="C7" s="75" t="n">
        <v>14</v>
      </c>
      <c r="D7" s="69" t="n">
        <f aca="false">IF(C7&gt;0,SUM(C7:C9),"")</f>
        <v>37</v>
      </c>
      <c r="E7" s="70" t="n">
        <f aca="false">IF(C7&gt;0,RANK(D7,D$4:D$30,1),"")</f>
        <v>3</v>
      </c>
      <c r="F7" s="75" t="n">
        <v>19</v>
      </c>
      <c r="G7" s="69" t="n">
        <f aca="false">IF(F7&gt;0,SUM(F7:F9),"")</f>
        <v>67</v>
      </c>
      <c r="H7" s="70" t="n">
        <f aca="false">IF(F7&gt;0,RANK(G7,G$4:G$30,0),"")</f>
        <v>4</v>
      </c>
      <c r="I7" s="75" t="n">
        <v>10</v>
      </c>
      <c r="J7" s="69" t="n">
        <f aca="false">IF(I7&gt;0,SUM(I7:I9),"")</f>
        <v>30</v>
      </c>
      <c r="K7" s="70" t="n">
        <f aca="false">IF(I7&gt;0,RANK(J7,J$4:J$30,0),"")</f>
        <v>7</v>
      </c>
      <c r="L7" s="75" t="n">
        <v>23</v>
      </c>
      <c r="M7" s="69" t="n">
        <f aca="false">IF(L7&gt;0,SUM(L7:L9),"")</f>
        <v>81</v>
      </c>
      <c r="N7" s="70" t="n">
        <f aca="false">IF(L7&gt;0,RANK(M7,M$4:M$30,1),"")</f>
        <v>9</v>
      </c>
      <c r="O7" s="75"/>
      <c r="P7" s="69" t="str">
        <f aca="false">IF(O7&gt;0,SUM(O7:O9),"")</f>
        <v/>
      </c>
      <c r="Q7" s="70" t="str">
        <f aca="false">IF(O7&gt;0,RANK(P7,P$4:P$30,1),"")</f>
        <v/>
      </c>
      <c r="R7" s="75" t="n">
        <v>1</v>
      </c>
      <c r="S7" s="69" t="n">
        <f aca="false">IF(R7&gt;0,SUM(R7:R9),"")</f>
        <v>27</v>
      </c>
      <c r="T7" s="70" t="n">
        <f aca="false">IF(R7&gt;0,RANK(S7,S$4:S$30,1),"")</f>
        <v>1</v>
      </c>
      <c r="U7" s="75" t="n">
        <v>2680</v>
      </c>
      <c r="V7" s="69" t="n">
        <f aca="false">IF(U7&gt;0,SUM(U7:U9),"")</f>
        <v>12087</v>
      </c>
      <c r="W7" s="70" t="n">
        <f aca="false">IF(U7&gt;0,RANK(V7,V$4:V$30,0),"")</f>
        <v>3</v>
      </c>
      <c r="X7" s="75" t="n">
        <v>22</v>
      </c>
      <c r="Y7" s="69" t="n">
        <f aca="false">IF(X7&gt;0,SUM(X7:X9),"")</f>
        <v>66</v>
      </c>
      <c r="Z7" s="70" t="n">
        <v>7</v>
      </c>
    </row>
    <row r="8" customFormat="false" ht="44.25" hidden="false" customHeight="true" outlineLevel="0" collapsed="false">
      <c r="A8" s="66"/>
      <c r="B8" s="71" t="str">
        <f aca="false">Týmy!$D6</f>
        <v>Mirek Jiránek</v>
      </c>
      <c r="C8" s="72" t="n">
        <v>11</v>
      </c>
      <c r="D8" s="69"/>
      <c r="E8" s="70"/>
      <c r="F8" s="72" t="n">
        <v>26</v>
      </c>
      <c r="G8" s="69"/>
      <c r="H8" s="70"/>
      <c r="I8" s="72" t="n">
        <v>10</v>
      </c>
      <c r="J8" s="69"/>
      <c r="K8" s="70"/>
      <c r="L8" s="72" t="n">
        <v>36</v>
      </c>
      <c r="M8" s="69"/>
      <c r="N8" s="70"/>
      <c r="O8" s="72"/>
      <c r="P8" s="69"/>
      <c r="Q8" s="70"/>
      <c r="R8" s="72" t="n">
        <v>11</v>
      </c>
      <c r="S8" s="69"/>
      <c r="T8" s="70"/>
      <c r="U8" s="72" t="n">
        <v>5545</v>
      </c>
      <c r="V8" s="69"/>
      <c r="W8" s="70"/>
      <c r="X8" s="72" t="n">
        <v>26</v>
      </c>
      <c r="Y8" s="69"/>
      <c r="Z8" s="70"/>
    </row>
    <row r="9" customFormat="false" ht="44.25" hidden="false" customHeight="true" outlineLevel="0" collapsed="false">
      <c r="A9" s="66"/>
      <c r="B9" s="73" t="str">
        <f aca="false">Týmy!$E6</f>
        <v>Ondřej Balcar</v>
      </c>
      <c r="C9" s="74" t="n">
        <v>12</v>
      </c>
      <c r="D9" s="69"/>
      <c r="E9" s="70"/>
      <c r="F9" s="74" t="n">
        <v>22</v>
      </c>
      <c r="G9" s="69"/>
      <c r="H9" s="70"/>
      <c r="I9" s="74" t="n">
        <v>10</v>
      </c>
      <c r="J9" s="69"/>
      <c r="K9" s="70"/>
      <c r="L9" s="74" t="n">
        <v>22</v>
      </c>
      <c r="M9" s="69"/>
      <c r="N9" s="70"/>
      <c r="O9" s="74"/>
      <c r="P9" s="69"/>
      <c r="Q9" s="70"/>
      <c r="R9" s="74" t="n">
        <v>15</v>
      </c>
      <c r="S9" s="69"/>
      <c r="T9" s="70"/>
      <c r="U9" s="74" t="n">
        <v>3862</v>
      </c>
      <c r="V9" s="69"/>
      <c r="W9" s="70"/>
      <c r="X9" s="74" t="n">
        <v>18</v>
      </c>
      <c r="Y9" s="69"/>
      <c r="Z9" s="70"/>
    </row>
    <row r="10" customFormat="false" ht="44.25" hidden="false" customHeight="true" outlineLevel="0" collapsed="false">
      <c r="A10" s="66" t="str">
        <f aca="false">Týmy!A7&amp;" "&amp;Týmy!B7</f>
        <v>3 LACHTANI</v>
      </c>
      <c r="B10" s="67" t="str">
        <f aca="false">Týmy!$C7</f>
        <v>Petr Hauk</v>
      </c>
      <c r="C10" s="75" t="n">
        <v>13</v>
      </c>
      <c r="D10" s="69" t="n">
        <f aca="false">IF(C10&gt;0,SUM(C10:C12),"")</f>
        <v>37</v>
      </c>
      <c r="E10" s="70" t="n">
        <v>4</v>
      </c>
      <c r="F10" s="75" t="n">
        <v>40</v>
      </c>
      <c r="G10" s="69" t="n">
        <f aca="false">IF(F10&gt;0,SUM(F10:F12),"")</f>
        <v>98</v>
      </c>
      <c r="H10" s="70" t="n">
        <f aca="false">IF(F10&gt;0,RANK(G10,G$4:G$30,0),"")</f>
        <v>1</v>
      </c>
      <c r="I10" s="75" t="n">
        <v>14</v>
      </c>
      <c r="J10" s="69" t="n">
        <f aca="false">IF(I10&gt;0,SUM(I10:I12),"")</f>
        <v>39</v>
      </c>
      <c r="K10" s="70" t="n">
        <f aca="false">IF(I10&gt;0,RANK(J10,J$4:J$30,0),"")</f>
        <v>2</v>
      </c>
      <c r="L10" s="75" t="n">
        <v>22</v>
      </c>
      <c r="M10" s="69" t="n">
        <f aca="false">IF(L10&gt;0,SUM(L10:L12),"")</f>
        <v>53</v>
      </c>
      <c r="N10" s="70" t="n">
        <f aca="false">IF(L10&gt;0,RANK(M10,M$4:M$30,1),"")</f>
        <v>1</v>
      </c>
      <c r="O10" s="75"/>
      <c r="P10" s="69" t="str">
        <f aca="false">IF(O10&gt;0,SUM(O10:O12),"")</f>
        <v/>
      </c>
      <c r="Q10" s="70" t="str">
        <f aca="false">IF(O10&gt;0,RANK(P10,P$4:P$30,1),"")</f>
        <v/>
      </c>
      <c r="R10" s="75" t="n">
        <v>16</v>
      </c>
      <c r="S10" s="69" t="n">
        <f aca="false">IF(R10&gt;0,SUM(R10:R12),"")</f>
        <v>39</v>
      </c>
      <c r="T10" s="70" t="n">
        <f aca="false">IF(R10&gt;0,RANK(S10,S$4:S$30,1),"")</f>
        <v>4</v>
      </c>
      <c r="U10" s="75" t="n">
        <v>2860</v>
      </c>
      <c r="V10" s="69" t="n">
        <f aca="false">IF(U10&gt;0,SUM(U10:U12),"")</f>
        <v>9820</v>
      </c>
      <c r="W10" s="70" t="n">
        <f aca="false">IF(U10&gt;0,RANK(V10,V$4:V$30,0),"")</f>
        <v>6</v>
      </c>
      <c r="X10" s="75" t="n">
        <v>34</v>
      </c>
      <c r="Y10" s="69" t="n">
        <f aca="false">IF(X10&gt;0,SUM(X10:X12),"")</f>
        <v>94</v>
      </c>
      <c r="Z10" s="70" t="n">
        <f aca="false">IF(X10&gt;0,RANK(Y10,Y$4:Y$30,0),"")</f>
        <v>1</v>
      </c>
    </row>
    <row r="11" customFormat="false" ht="44.25" hidden="false" customHeight="true" outlineLevel="0" collapsed="false">
      <c r="A11" s="66"/>
      <c r="B11" s="71" t="str">
        <f aca="false">Týmy!$D7</f>
        <v>Vojtěch Kučera</v>
      </c>
      <c r="C11" s="72" t="n">
        <v>12</v>
      </c>
      <c r="D11" s="69"/>
      <c r="E11" s="70"/>
      <c r="F11" s="72" t="n">
        <v>30</v>
      </c>
      <c r="G11" s="69"/>
      <c r="H11" s="70"/>
      <c r="I11" s="72" t="n">
        <v>14</v>
      </c>
      <c r="J11" s="69"/>
      <c r="K11" s="70"/>
      <c r="L11" s="72" t="n">
        <v>17</v>
      </c>
      <c r="M11" s="69"/>
      <c r="N11" s="70"/>
      <c r="O11" s="72"/>
      <c r="P11" s="69"/>
      <c r="Q11" s="70"/>
      <c r="R11" s="72" t="n">
        <v>16</v>
      </c>
      <c r="S11" s="69"/>
      <c r="T11" s="70"/>
      <c r="U11" s="72" t="n">
        <v>3710</v>
      </c>
      <c r="V11" s="69"/>
      <c r="W11" s="70"/>
      <c r="X11" s="72" t="n">
        <v>28</v>
      </c>
      <c r="Y11" s="69"/>
      <c r="Z11" s="70"/>
    </row>
    <row r="12" customFormat="false" ht="44.25" hidden="false" customHeight="true" outlineLevel="0" collapsed="false">
      <c r="A12" s="66"/>
      <c r="B12" s="73" t="str">
        <f aca="false">Týmy!$E7</f>
        <v>David Vávra</v>
      </c>
      <c r="C12" s="74" t="n">
        <v>12</v>
      </c>
      <c r="D12" s="69"/>
      <c r="E12" s="70"/>
      <c r="F12" s="74" t="n">
        <v>28</v>
      </c>
      <c r="G12" s="69"/>
      <c r="H12" s="70"/>
      <c r="I12" s="74" t="n">
        <v>11</v>
      </c>
      <c r="J12" s="69"/>
      <c r="K12" s="70"/>
      <c r="L12" s="74" t="n">
        <v>14</v>
      </c>
      <c r="M12" s="69"/>
      <c r="N12" s="70"/>
      <c r="O12" s="74"/>
      <c r="P12" s="69"/>
      <c r="Q12" s="70"/>
      <c r="R12" s="74" t="n">
        <v>7</v>
      </c>
      <c r="S12" s="69"/>
      <c r="T12" s="70"/>
      <c r="U12" s="74" t="n">
        <v>3250</v>
      </c>
      <c r="V12" s="69"/>
      <c r="W12" s="70"/>
      <c r="X12" s="74" t="n">
        <v>32</v>
      </c>
      <c r="Y12" s="69"/>
      <c r="Z12" s="70"/>
    </row>
    <row r="13" customFormat="false" ht="44.25" hidden="false" customHeight="true" outlineLevel="0" collapsed="false">
      <c r="A13" s="66" t="str">
        <f aca="false">Týmy!A8&amp;" "&amp;Týmy!B8</f>
        <v>4 GUMOKOV C</v>
      </c>
      <c r="B13" s="67" t="str">
        <f aca="false">Týmy!$C8</f>
        <v>Ondřej Pavlínek</v>
      </c>
      <c r="C13" s="75" t="n">
        <v>32</v>
      </c>
      <c r="D13" s="69" t="n">
        <f aca="false">IF(C13&gt;0,SUM(C13:C15),"")</f>
        <v>55</v>
      </c>
      <c r="E13" s="70" t="n">
        <f aca="false">IF(C13&gt;0,RANK(D13,D$4:D$30,1),"")</f>
        <v>7</v>
      </c>
      <c r="F13" s="75" t="n">
        <v>17</v>
      </c>
      <c r="G13" s="69" t="n">
        <f aca="false">IF(F13&gt;0,SUM(F13:F15),"")</f>
        <v>56</v>
      </c>
      <c r="H13" s="70" t="n">
        <f aca="false">IF(F13&gt;0,RANK(G13,G$4:G$30,0),"")</f>
        <v>6</v>
      </c>
      <c r="I13" s="75" t="n">
        <v>12</v>
      </c>
      <c r="J13" s="69" t="n">
        <f aca="false">IF(I13&gt;0,SUM(I13:I15),"")</f>
        <v>34</v>
      </c>
      <c r="K13" s="70" t="n">
        <f aca="false">IF(I13&gt;0,RANK(J13,J$4:J$30,0),"")</f>
        <v>6</v>
      </c>
      <c r="L13" s="75" t="n">
        <v>12</v>
      </c>
      <c r="M13" s="69" t="n">
        <f aca="false">IF(L13&gt;0,SUM(L13:L15),"")</f>
        <v>60</v>
      </c>
      <c r="N13" s="70" t="n">
        <f aca="false">IF(L13&gt;0,RANK(M13,M$4:M$30,1),"")</f>
        <v>3</v>
      </c>
      <c r="O13" s="75"/>
      <c r="P13" s="69" t="str">
        <f aca="false">IF(O13&gt;0,SUM(O13:O15),"")</f>
        <v/>
      </c>
      <c r="Q13" s="70" t="str">
        <f aca="false">IF(O13&gt;0,RANK(P13,P$4:P$30,1),"")</f>
        <v/>
      </c>
      <c r="R13" s="75" t="n">
        <v>40</v>
      </c>
      <c r="S13" s="69" t="n">
        <f aca="false">IF(R13&gt;0,SUM(R13:R15),"")</f>
        <v>120</v>
      </c>
      <c r="T13" s="70" t="n">
        <f aca="false">IF(R13&gt;0,RANK(S13,S$4:S$30,1),"")</f>
        <v>9</v>
      </c>
      <c r="U13" s="75" t="n">
        <v>1910</v>
      </c>
      <c r="V13" s="69" t="n">
        <f aca="false">IF(U13&gt;0,SUM(U13:U15),"")</f>
        <v>8060</v>
      </c>
      <c r="W13" s="70" t="n">
        <f aca="false">IF(U13&gt;0,RANK(V13,V$4:V$30,0),"")</f>
        <v>8</v>
      </c>
      <c r="X13" s="75" t="n">
        <v>14</v>
      </c>
      <c r="Y13" s="69" t="n">
        <f aca="false">IF(X13&gt;0,SUM(X13:X15),"")</f>
        <v>66</v>
      </c>
      <c r="Z13" s="70" t="n">
        <f aca="false">IF(X13&gt;0,RANK(Y13,Y$4:Y$30,0),"")</f>
        <v>6</v>
      </c>
    </row>
    <row r="14" customFormat="false" ht="44.25" hidden="false" customHeight="true" outlineLevel="0" collapsed="false">
      <c r="A14" s="66"/>
      <c r="B14" s="71" t="str">
        <f aca="false">Týmy!$D8</f>
        <v>Luděk Friml</v>
      </c>
      <c r="C14" s="72" t="n">
        <v>7</v>
      </c>
      <c r="D14" s="69"/>
      <c r="E14" s="70"/>
      <c r="F14" s="72" t="n">
        <v>28</v>
      </c>
      <c r="G14" s="69"/>
      <c r="H14" s="70"/>
      <c r="I14" s="72" t="n">
        <v>10</v>
      </c>
      <c r="J14" s="69"/>
      <c r="K14" s="70"/>
      <c r="L14" s="72" t="n">
        <v>21</v>
      </c>
      <c r="M14" s="69"/>
      <c r="N14" s="70"/>
      <c r="O14" s="72"/>
      <c r="P14" s="69"/>
      <c r="Q14" s="70"/>
      <c r="R14" s="72" t="n">
        <v>63</v>
      </c>
      <c r="S14" s="69"/>
      <c r="T14" s="70"/>
      <c r="U14" s="72" t="n">
        <v>800</v>
      </c>
      <c r="V14" s="69"/>
      <c r="W14" s="70"/>
      <c r="X14" s="72" t="n">
        <v>29</v>
      </c>
      <c r="Y14" s="69"/>
      <c r="Z14" s="70"/>
    </row>
    <row r="15" customFormat="false" ht="44.25" hidden="false" customHeight="true" outlineLevel="0" collapsed="false">
      <c r="A15" s="66"/>
      <c r="B15" s="73" t="str">
        <f aca="false">Týmy!$E8</f>
        <v>Bárta</v>
      </c>
      <c r="C15" s="76" t="n">
        <v>16</v>
      </c>
      <c r="D15" s="69"/>
      <c r="E15" s="70"/>
      <c r="F15" s="76" t="n">
        <v>11</v>
      </c>
      <c r="G15" s="69"/>
      <c r="H15" s="70"/>
      <c r="I15" s="76" t="n">
        <v>12</v>
      </c>
      <c r="J15" s="69"/>
      <c r="K15" s="70"/>
      <c r="L15" s="76" t="n">
        <v>27</v>
      </c>
      <c r="M15" s="69"/>
      <c r="N15" s="70"/>
      <c r="O15" s="76"/>
      <c r="P15" s="69"/>
      <c r="Q15" s="70"/>
      <c r="R15" s="76" t="n">
        <v>17</v>
      </c>
      <c r="S15" s="69"/>
      <c r="T15" s="70"/>
      <c r="U15" s="76" t="n">
        <v>5350</v>
      </c>
      <c r="V15" s="69"/>
      <c r="W15" s="70"/>
      <c r="X15" s="76" t="n">
        <v>23</v>
      </c>
      <c r="Y15" s="69"/>
      <c r="Z15" s="70"/>
    </row>
    <row r="16" customFormat="false" ht="44.25" hidden="false" customHeight="true" outlineLevel="0" collapsed="false">
      <c r="A16" s="66" t="str">
        <f aca="false">Týmy!A9&amp;" "&amp;Týmy!B9</f>
        <v>5 KREDATI</v>
      </c>
      <c r="B16" s="67" t="str">
        <f aca="false">Týmy!$C9</f>
        <v>Adam Jirásek</v>
      </c>
      <c r="C16" s="75" t="n">
        <v>24</v>
      </c>
      <c r="D16" s="69" t="n">
        <f aca="false">IF(C16&gt;0,SUM(C16:C18),"")</f>
        <v>45</v>
      </c>
      <c r="E16" s="70" t="n">
        <f aca="false">IF(C16&gt;0,RANK(D16,D$4:D$30,1),"")</f>
        <v>5</v>
      </c>
      <c r="F16" s="75" t="n">
        <v>13</v>
      </c>
      <c r="G16" s="69" t="n">
        <f aca="false">IF(F16&gt;0,SUM(F16:F18),"")</f>
        <v>52</v>
      </c>
      <c r="H16" s="70" t="n">
        <f aca="false">IF(F16&gt;0,RANK(G16,G$4:G$30,0),"")</f>
        <v>7</v>
      </c>
      <c r="I16" s="75" t="n">
        <v>14</v>
      </c>
      <c r="J16" s="69" t="n">
        <f aca="false">IF(I16&gt;0,SUM(I16:I18),"")</f>
        <v>37</v>
      </c>
      <c r="K16" s="70" t="n">
        <f aca="false">IF(I16&gt;0,RANK(J16,J$4:J$30,0),"")</f>
        <v>4</v>
      </c>
      <c r="L16" s="75" t="n">
        <v>18</v>
      </c>
      <c r="M16" s="69" t="n">
        <f aca="false">IF(L16&gt;0,SUM(L16:L18),"")</f>
        <v>56</v>
      </c>
      <c r="N16" s="70" t="n">
        <f aca="false">IF(L16&gt;0,RANK(M16,M$4:M$30,1),"")</f>
        <v>2</v>
      </c>
      <c r="O16" s="75"/>
      <c r="P16" s="69" t="str">
        <f aca="false">IF(O16&gt;0,SUM(O16:O18),"")</f>
        <v/>
      </c>
      <c r="Q16" s="70" t="str">
        <f aca="false">IF(O16&gt;0,RANK(P16,P$4:P$30,1),"")</f>
        <v/>
      </c>
      <c r="R16" s="75" t="n">
        <v>16</v>
      </c>
      <c r="S16" s="69" t="n">
        <f aca="false">IF(R16&gt;0,SUM(R16:R18),"")</f>
        <v>44</v>
      </c>
      <c r="T16" s="70" t="n">
        <f aca="false">IF(R16&gt;0,RANK(S16,S$4:S$30,1),"")</f>
        <v>5</v>
      </c>
      <c r="U16" s="75" t="n">
        <v>4200</v>
      </c>
      <c r="V16" s="69" t="n">
        <f aca="false">IF(U16&gt;0,SUM(U16:U18),"")</f>
        <v>10570</v>
      </c>
      <c r="W16" s="70" t="n">
        <f aca="false">IF(U16&gt;0,RANK(V16,V$4:V$30,0),"")</f>
        <v>4</v>
      </c>
      <c r="X16" s="75" t="n">
        <v>34</v>
      </c>
      <c r="Y16" s="69" t="n">
        <f aca="false">IF(X16&gt;0,SUM(X16:X18),"")</f>
        <v>89</v>
      </c>
      <c r="Z16" s="70" t="n">
        <v>4</v>
      </c>
    </row>
    <row r="17" customFormat="false" ht="44.25" hidden="false" customHeight="true" outlineLevel="0" collapsed="false">
      <c r="A17" s="66"/>
      <c r="B17" s="71" t="str">
        <f aca="false">Týmy!$D9</f>
        <v>Adam Bergman</v>
      </c>
      <c r="C17" s="72" t="n">
        <v>9</v>
      </c>
      <c r="D17" s="69"/>
      <c r="E17" s="70"/>
      <c r="F17" s="72" t="n">
        <v>24</v>
      </c>
      <c r="G17" s="69"/>
      <c r="H17" s="70"/>
      <c r="I17" s="72" t="n">
        <v>11</v>
      </c>
      <c r="J17" s="69"/>
      <c r="K17" s="70"/>
      <c r="L17" s="72" t="n">
        <v>19</v>
      </c>
      <c r="M17" s="69"/>
      <c r="N17" s="70"/>
      <c r="O17" s="72"/>
      <c r="P17" s="69"/>
      <c r="Q17" s="70"/>
      <c r="R17" s="72" t="n">
        <v>17</v>
      </c>
      <c r="S17" s="69"/>
      <c r="T17" s="70"/>
      <c r="U17" s="72" t="n">
        <v>4310</v>
      </c>
      <c r="V17" s="69"/>
      <c r="W17" s="70"/>
      <c r="X17" s="72" t="n">
        <v>27</v>
      </c>
      <c r="Y17" s="69"/>
      <c r="Z17" s="70"/>
    </row>
    <row r="18" customFormat="false" ht="44.25" hidden="false" customHeight="true" outlineLevel="0" collapsed="false">
      <c r="A18" s="66"/>
      <c r="B18" s="73" t="str">
        <f aca="false">Týmy!$E9</f>
        <v>Radek Matoušek</v>
      </c>
      <c r="C18" s="76" t="n">
        <v>12</v>
      </c>
      <c r="D18" s="69"/>
      <c r="E18" s="70"/>
      <c r="F18" s="76" t="n">
        <v>15</v>
      </c>
      <c r="G18" s="69"/>
      <c r="H18" s="70"/>
      <c r="I18" s="76" t="n">
        <v>12</v>
      </c>
      <c r="J18" s="69"/>
      <c r="K18" s="70"/>
      <c r="L18" s="76" t="n">
        <v>19</v>
      </c>
      <c r="M18" s="69"/>
      <c r="N18" s="70"/>
      <c r="O18" s="76"/>
      <c r="P18" s="69"/>
      <c r="Q18" s="70"/>
      <c r="R18" s="76" t="n">
        <v>11</v>
      </c>
      <c r="S18" s="69"/>
      <c r="T18" s="70"/>
      <c r="U18" s="76" t="n">
        <v>2060</v>
      </c>
      <c r="V18" s="69"/>
      <c r="W18" s="70"/>
      <c r="X18" s="76" t="n">
        <v>28</v>
      </c>
      <c r="Y18" s="69"/>
      <c r="Z18" s="70"/>
    </row>
    <row r="19" customFormat="false" ht="44.25" hidden="false" customHeight="true" outlineLevel="0" collapsed="false">
      <c r="A19" s="66" t="str">
        <f aca="false">Týmy!A10&amp;" "&amp;Týmy!B10</f>
        <v>6 AZ VRÁTNO</v>
      </c>
      <c r="B19" s="67" t="str">
        <f aca="false">Týmy!$C10</f>
        <v>Jan Průša</v>
      </c>
      <c r="C19" s="75" t="n">
        <v>9</v>
      </c>
      <c r="D19" s="69" t="n">
        <f aca="false">IF(C19&gt;0,SUM(C19:C21),"")</f>
        <v>26</v>
      </c>
      <c r="E19" s="70" t="n">
        <f aca="false">IF(C19&gt;0,RANK(D19,D$4:D$30,1),"")</f>
        <v>1</v>
      </c>
      <c r="F19" s="75" t="n">
        <v>26</v>
      </c>
      <c r="G19" s="69" t="n">
        <f aca="false">IF(F19&gt;0,SUM(F19:F21),"")</f>
        <v>72</v>
      </c>
      <c r="H19" s="70" t="n">
        <f aca="false">IF(F19&gt;0,RANK(G19,G$4:G$30,0),"")</f>
        <v>3</v>
      </c>
      <c r="I19" s="75" t="n">
        <v>13</v>
      </c>
      <c r="J19" s="69" t="n">
        <f aca="false">IF(I19&gt;0,SUM(I19:I21),"")</f>
        <v>40</v>
      </c>
      <c r="K19" s="70" t="n">
        <f aca="false">IF(I19&gt;0,RANK(J19,J$4:J$30,0),"")</f>
        <v>1</v>
      </c>
      <c r="L19" s="75" t="n">
        <v>23</v>
      </c>
      <c r="M19" s="69" t="n">
        <f aca="false">IF(L19&gt;0,SUM(L19:L21),"")</f>
        <v>69</v>
      </c>
      <c r="N19" s="70" t="n">
        <f aca="false">IF(L19&gt;0,RANK(M19,M$4:M$30,1),"")</f>
        <v>5</v>
      </c>
      <c r="O19" s="75"/>
      <c r="P19" s="69" t="str">
        <f aca="false">IF(O19&gt;0,SUM(O19:O21),"")</f>
        <v/>
      </c>
      <c r="Q19" s="70" t="str">
        <f aca="false">IF(O19&gt;0,RANK(P19,P$4:P$30,1),"")</f>
        <v/>
      </c>
      <c r="R19" s="75" t="n">
        <v>22</v>
      </c>
      <c r="S19" s="69" t="n">
        <f aca="false">IF(R19&gt;0,SUM(R19:R21),"")</f>
        <v>36</v>
      </c>
      <c r="T19" s="70" t="n">
        <f aca="false">IF(R19&gt;0,RANK(S19,S$4:S$30,1),"")</f>
        <v>3</v>
      </c>
      <c r="U19" s="75" t="n">
        <v>4730</v>
      </c>
      <c r="V19" s="69" t="n">
        <f aca="false">IF(U19&gt;0,SUM(U19:U21),"")</f>
        <v>12220</v>
      </c>
      <c r="W19" s="70" t="n">
        <f aca="false">IF(U19&gt;0,RANK(V19,V$4:V$30,0),"")</f>
        <v>2</v>
      </c>
      <c r="X19" s="75" t="n">
        <v>21</v>
      </c>
      <c r="Y19" s="69" t="n">
        <f aca="false">IF(X19&gt;0,SUM(X19:X21),"")</f>
        <v>62</v>
      </c>
      <c r="Z19" s="70" t="n">
        <f aca="false">IF(X19&gt;0,RANK(Y19,Y$4:Y$30,0),"")</f>
        <v>9</v>
      </c>
    </row>
    <row r="20" customFormat="false" ht="44.25" hidden="false" customHeight="true" outlineLevel="0" collapsed="false">
      <c r="A20" s="66"/>
      <c r="B20" s="71" t="str">
        <f aca="false">Týmy!$D10</f>
        <v>Libor Průša</v>
      </c>
      <c r="C20" s="72" t="n">
        <v>5</v>
      </c>
      <c r="D20" s="69"/>
      <c r="E20" s="70"/>
      <c r="F20" s="72" t="n">
        <v>17</v>
      </c>
      <c r="G20" s="69"/>
      <c r="H20" s="70"/>
      <c r="I20" s="72" t="n">
        <v>14</v>
      </c>
      <c r="J20" s="69"/>
      <c r="K20" s="70"/>
      <c r="L20" s="72" t="n">
        <v>16</v>
      </c>
      <c r="M20" s="69"/>
      <c r="N20" s="70"/>
      <c r="O20" s="72"/>
      <c r="P20" s="69"/>
      <c r="Q20" s="70"/>
      <c r="R20" s="72" t="n">
        <v>9</v>
      </c>
      <c r="S20" s="69"/>
      <c r="T20" s="70"/>
      <c r="U20" s="72" t="n">
        <v>3950</v>
      </c>
      <c r="V20" s="69"/>
      <c r="W20" s="70"/>
      <c r="X20" s="72" t="n">
        <v>26</v>
      </c>
      <c r="Y20" s="69"/>
      <c r="Z20" s="70"/>
    </row>
    <row r="21" customFormat="false" ht="44.25" hidden="false" customHeight="true" outlineLevel="0" collapsed="false">
      <c r="A21" s="66"/>
      <c r="B21" s="73" t="str">
        <f aca="false">Týmy!$E10</f>
        <v>David Hauschke</v>
      </c>
      <c r="C21" s="74" t="n">
        <v>12</v>
      </c>
      <c r="D21" s="69"/>
      <c r="E21" s="70"/>
      <c r="F21" s="74" t="n">
        <v>29</v>
      </c>
      <c r="G21" s="69"/>
      <c r="H21" s="70"/>
      <c r="I21" s="74" t="n">
        <v>13</v>
      </c>
      <c r="J21" s="69"/>
      <c r="K21" s="70"/>
      <c r="L21" s="74" t="n">
        <v>30</v>
      </c>
      <c r="M21" s="69"/>
      <c r="N21" s="70"/>
      <c r="O21" s="74"/>
      <c r="P21" s="69"/>
      <c r="Q21" s="70"/>
      <c r="R21" s="74" t="n">
        <v>5</v>
      </c>
      <c r="S21" s="69"/>
      <c r="T21" s="70"/>
      <c r="U21" s="74" t="n">
        <v>3540</v>
      </c>
      <c r="V21" s="69"/>
      <c r="W21" s="70"/>
      <c r="X21" s="74" t="n">
        <v>15</v>
      </c>
      <c r="Y21" s="69"/>
      <c r="Z21" s="70"/>
    </row>
    <row r="22" customFormat="false" ht="44.25" hidden="false" customHeight="true" outlineLevel="0" collapsed="false">
      <c r="A22" s="66" t="str">
        <f aca="false">Týmy!A11&amp;" "&amp;Týmy!B11</f>
        <v>7 VLČÁCI</v>
      </c>
      <c r="B22" s="67" t="str">
        <f aca="false">Týmy!$C11</f>
        <v>Jiří Vlček sr</v>
      </c>
      <c r="C22" s="75" t="n">
        <v>23</v>
      </c>
      <c r="D22" s="69" t="n">
        <f aca="false">IF(C22&gt;0,SUM(C22:C24),"")</f>
        <v>52</v>
      </c>
      <c r="E22" s="70" t="n">
        <f aca="false">IF(C22&gt;0,RANK(D22,D$4:D$30,1),"")</f>
        <v>6</v>
      </c>
      <c r="F22" s="75" t="n">
        <v>30</v>
      </c>
      <c r="G22" s="69" t="n">
        <f aca="false">IF(F22&gt;0,SUM(F22:F24),"")</f>
        <v>82</v>
      </c>
      <c r="H22" s="70" t="n">
        <f aca="false">IF(F22&gt;0,RANK(G22,G$4:G$30,0),"")</f>
        <v>2</v>
      </c>
      <c r="I22" s="75" t="n">
        <v>12</v>
      </c>
      <c r="J22" s="69" t="n">
        <f aca="false">IF(I22&gt;0,SUM(I22:I24),"")</f>
        <v>38</v>
      </c>
      <c r="K22" s="70" t="n">
        <f aca="false">IF(I22&gt;0,RANK(J22,J$4:J$30,0),"")</f>
        <v>3</v>
      </c>
      <c r="L22" s="75" t="n">
        <v>22</v>
      </c>
      <c r="M22" s="69" t="n">
        <f aca="false">IF(L22&gt;0,SUM(L22:L24),"")</f>
        <v>61</v>
      </c>
      <c r="N22" s="70" t="n">
        <f aca="false">IF(L22&gt;0,RANK(M22,M$4:M$30,1),"")</f>
        <v>4</v>
      </c>
      <c r="O22" s="75"/>
      <c r="P22" s="69" t="str">
        <f aca="false">IF(O22&gt;0,SUM(O22:O24),"")</f>
        <v/>
      </c>
      <c r="Q22" s="70" t="str">
        <f aca="false">IF(O22&gt;0,RANK(P22,P$4:P$30,1),"")</f>
        <v/>
      </c>
      <c r="R22" s="75" t="n">
        <v>2</v>
      </c>
      <c r="S22" s="69" t="n">
        <f aca="false">IF(R22&gt;0,SUM(R22:R24),"")</f>
        <v>45</v>
      </c>
      <c r="T22" s="70" t="n">
        <f aca="false">IF(R22&gt;0,RANK(S22,S$4:S$30,1),"")</f>
        <v>6</v>
      </c>
      <c r="U22" s="75" t="n">
        <v>3240</v>
      </c>
      <c r="V22" s="69" t="n">
        <f aca="false">IF(U22&gt;0,SUM(U22:U24),"")</f>
        <v>13220</v>
      </c>
      <c r="W22" s="70" t="n">
        <f aca="false">IF(U22&gt;0,RANK(V22,V$4:V$30,0),"")</f>
        <v>1</v>
      </c>
      <c r="X22" s="75" t="n">
        <v>23</v>
      </c>
      <c r="Y22" s="69" t="n">
        <f aca="false">IF(X22&gt;0,SUM(X22:X24),"")</f>
        <v>64</v>
      </c>
      <c r="Z22" s="70" t="n">
        <f aca="false">IF(X22&gt;0,RANK(Y22,Y$4:Y$30,0),"")</f>
        <v>8</v>
      </c>
    </row>
    <row r="23" customFormat="false" ht="44.25" hidden="false" customHeight="true" outlineLevel="0" collapsed="false">
      <c r="A23" s="66"/>
      <c r="B23" s="71" t="str">
        <f aca="false">Týmy!$D11</f>
        <v>Jiří Vlček jr.</v>
      </c>
      <c r="C23" s="72" t="n">
        <v>21</v>
      </c>
      <c r="D23" s="69"/>
      <c r="E23" s="70"/>
      <c r="F23" s="72" t="n">
        <v>26</v>
      </c>
      <c r="G23" s="69"/>
      <c r="H23" s="70"/>
      <c r="I23" s="72" t="n">
        <v>12</v>
      </c>
      <c r="J23" s="69"/>
      <c r="K23" s="70"/>
      <c r="L23" s="72" t="n">
        <v>23</v>
      </c>
      <c r="M23" s="69"/>
      <c r="N23" s="70"/>
      <c r="O23" s="72"/>
      <c r="P23" s="69"/>
      <c r="Q23" s="70"/>
      <c r="R23" s="72" t="n">
        <v>23</v>
      </c>
      <c r="S23" s="69"/>
      <c r="T23" s="70"/>
      <c r="U23" s="72" t="n">
        <v>5870</v>
      </c>
      <c r="V23" s="69"/>
      <c r="W23" s="70"/>
      <c r="X23" s="72" t="n">
        <v>27</v>
      </c>
      <c r="Y23" s="69"/>
      <c r="Z23" s="70"/>
    </row>
    <row r="24" customFormat="false" ht="44.25" hidden="false" customHeight="true" outlineLevel="0" collapsed="false">
      <c r="A24" s="66"/>
      <c r="B24" s="73" t="str">
        <f aca="false">Týmy!$E11</f>
        <v>Jakub Vlček</v>
      </c>
      <c r="C24" s="74" t="n">
        <v>8</v>
      </c>
      <c r="D24" s="69"/>
      <c r="E24" s="70"/>
      <c r="F24" s="74" t="n">
        <v>26</v>
      </c>
      <c r="G24" s="69"/>
      <c r="H24" s="70"/>
      <c r="I24" s="74" t="n">
        <v>14</v>
      </c>
      <c r="J24" s="69"/>
      <c r="K24" s="70"/>
      <c r="L24" s="74" t="n">
        <v>16</v>
      </c>
      <c r="M24" s="69"/>
      <c r="N24" s="70"/>
      <c r="O24" s="74"/>
      <c r="P24" s="69"/>
      <c r="Q24" s="70"/>
      <c r="R24" s="74" t="n">
        <v>20</v>
      </c>
      <c r="S24" s="69"/>
      <c r="T24" s="70"/>
      <c r="U24" s="74" t="n">
        <v>4110</v>
      </c>
      <c r="V24" s="69"/>
      <c r="W24" s="70"/>
      <c r="X24" s="74" t="n">
        <v>14</v>
      </c>
      <c r="Y24" s="69"/>
      <c r="Z24" s="70"/>
    </row>
    <row r="25" customFormat="false" ht="44.25" hidden="false" customHeight="true" outlineLevel="0" collapsed="false">
      <c r="A25" s="66" t="str">
        <f aca="false">Týmy!A12&amp;" "&amp;Týmy!B12</f>
        <v>8 ROKYTNÍK</v>
      </c>
      <c r="B25" s="67" t="str">
        <f aca="false">Týmy!$C12</f>
        <v>Štěpán Navrátil</v>
      </c>
      <c r="C25" s="75" t="n">
        <v>29</v>
      </c>
      <c r="D25" s="69" t="n">
        <f aca="false">IF(C25&gt;0,SUM(C25:C27),"")</f>
        <v>68</v>
      </c>
      <c r="E25" s="70" t="n">
        <f aca="false">IF(C25&gt;0,RANK(D25,D$4:D$30,1),"")</f>
        <v>8</v>
      </c>
      <c r="F25" s="75" t="n">
        <v>22</v>
      </c>
      <c r="G25" s="69" t="n">
        <f aca="false">IF(F25&gt;0,SUM(F25:F27),"")</f>
        <v>60</v>
      </c>
      <c r="H25" s="70" t="n">
        <f aca="false">IF(F25&gt;0,RANK(G25,G$4:G$30,0),"")</f>
        <v>5</v>
      </c>
      <c r="I25" s="75" t="n">
        <v>10</v>
      </c>
      <c r="J25" s="69" t="n">
        <f aca="false">IF(I25&gt;0,SUM(I25:I27),"")</f>
        <v>35</v>
      </c>
      <c r="K25" s="70" t="n">
        <f aca="false">IF(I25&gt;0,RANK(J25,J$4:J$30,0),"")</f>
        <v>5</v>
      </c>
      <c r="L25" s="75" t="n">
        <v>30</v>
      </c>
      <c r="M25" s="69" t="n">
        <f aca="false">IF(L25&gt;0,SUM(L25:L27),"")</f>
        <v>74</v>
      </c>
      <c r="N25" s="70" t="n">
        <f aca="false">IF(L25&gt;0,RANK(M25,M$4:M$30,1),"")</f>
        <v>7</v>
      </c>
      <c r="O25" s="75"/>
      <c r="P25" s="69" t="str">
        <f aca="false">IF(O25&gt;0,SUM(O25:O27),"")</f>
        <v/>
      </c>
      <c r="Q25" s="70" t="str">
        <f aca="false">IF(O25&gt;0,RANK(P25,P$4:P$30,1),"")</f>
        <v/>
      </c>
      <c r="R25" s="75" t="n">
        <v>52</v>
      </c>
      <c r="S25" s="69" t="n">
        <f aca="false">IF(R25&gt;0,SUM(R25:R27),"")</f>
        <v>119</v>
      </c>
      <c r="T25" s="70" t="n">
        <f aca="false">IF(R25&gt;0,RANK(S25,S$4:S$30,1),"")</f>
        <v>8</v>
      </c>
      <c r="U25" s="75" t="n">
        <v>3910</v>
      </c>
      <c r="V25" s="69" t="n">
        <f aca="false">IF(U25&gt;0,SUM(U25:U27),"")</f>
        <v>9580</v>
      </c>
      <c r="W25" s="70" t="n">
        <f aca="false">IF(U25&gt;0,RANK(V25,V$4:V$30,0),"")</f>
        <v>7</v>
      </c>
      <c r="X25" s="75" t="n">
        <v>34</v>
      </c>
      <c r="Y25" s="69" t="n">
        <f aca="false">IF(X25&gt;0,SUM(X25:X27),"")</f>
        <v>89</v>
      </c>
      <c r="Z25" s="70" t="n">
        <f aca="false">IF(X25&gt;0,RANK(Y25,Y$4:Y$30,0),"")</f>
        <v>3</v>
      </c>
    </row>
    <row r="26" customFormat="false" ht="44.25" hidden="false" customHeight="true" outlineLevel="0" collapsed="false">
      <c r="A26" s="66"/>
      <c r="B26" s="71" t="str">
        <f aca="false">Týmy!$D12</f>
        <v>Šimon Navrátil</v>
      </c>
      <c r="C26" s="72" t="n">
        <v>17</v>
      </c>
      <c r="D26" s="69"/>
      <c r="E26" s="70"/>
      <c r="F26" s="72" t="n">
        <v>13</v>
      </c>
      <c r="G26" s="69"/>
      <c r="H26" s="70"/>
      <c r="I26" s="72" t="n">
        <v>13</v>
      </c>
      <c r="J26" s="69"/>
      <c r="K26" s="70"/>
      <c r="L26" s="72" t="n">
        <v>23</v>
      </c>
      <c r="M26" s="69"/>
      <c r="N26" s="70"/>
      <c r="O26" s="72"/>
      <c r="P26" s="69"/>
      <c r="Q26" s="70"/>
      <c r="R26" s="72" t="n">
        <v>47</v>
      </c>
      <c r="S26" s="69"/>
      <c r="T26" s="70"/>
      <c r="U26" s="72" t="n">
        <v>3110</v>
      </c>
      <c r="V26" s="69"/>
      <c r="W26" s="70"/>
      <c r="X26" s="72" t="n">
        <v>29</v>
      </c>
      <c r="Y26" s="69"/>
      <c r="Z26" s="70"/>
    </row>
    <row r="27" customFormat="false" ht="44.25" hidden="false" customHeight="true" outlineLevel="0" collapsed="false">
      <c r="A27" s="66"/>
      <c r="B27" s="73" t="str">
        <f aca="false">Týmy!$E12</f>
        <v>Michal Kamarýt</v>
      </c>
      <c r="C27" s="74" t="n">
        <v>22</v>
      </c>
      <c r="D27" s="69"/>
      <c r="E27" s="70"/>
      <c r="F27" s="74" t="n">
        <v>25</v>
      </c>
      <c r="G27" s="69"/>
      <c r="H27" s="70"/>
      <c r="I27" s="74" t="n">
        <v>12</v>
      </c>
      <c r="J27" s="69"/>
      <c r="K27" s="70"/>
      <c r="L27" s="74" t="n">
        <v>21</v>
      </c>
      <c r="M27" s="69"/>
      <c r="N27" s="70"/>
      <c r="O27" s="74"/>
      <c r="P27" s="69"/>
      <c r="Q27" s="70"/>
      <c r="R27" s="74" t="n">
        <v>20</v>
      </c>
      <c r="S27" s="69"/>
      <c r="T27" s="70"/>
      <c r="U27" s="74" t="n">
        <v>2560</v>
      </c>
      <c r="V27" s="69"/>
      <c r="W27" s="70"/>
      <c r="X27" s="74" t="n">
        <v>26</v>
      </c>
      <c r="Y27" s="69"/>
      <c r="Z27" s="70"/>
    </row>
    <row r="28" customFormat="false" ht="44.25" hidden="false" customHeight="true" outlineLevel="0" collapsed="false">
      <c r="A28" s="66" t="str">
        <f aca="false">Týmy!A13&amp;" "&amp;Týmy!B13</f>
        <v>9 B-FIT</v>
      </c>
      <c r="B28" s="67" t="str">
        <f aca="false">Týmy!$C13</f>
        <v>Viktor Sedláček</v>
      </c>
      <c r="C28" s="75" t="n">
        <v>55</v>
      </c>
      <c r="D28" s="69" t="n">
        <f aca="false">IF(C28&gt;0,SUM(C28:C30),"")</f>
        <v>105</v>
      </c>
      <c r="E28" s="70" t="n">
        <f aca="false">IF(C28&gt;0,RANK(D28,D$4:D$30,1),"")</f>
        <v>9</v>
      </c>
      <c r="F28" s="75" t="n">
        <v>18</v>
      </c>
      <c r="G28" s="69" t="n">
        <f aca="false">IF(F28&gt;0,SUM(F28:F30),"")</f>
        <v>47</v>
      </c>
      <c r="H28" s="70" t="n">
        <v>9</v>
      </c>
      <c r="I28" s="75" t="n">
        <v>8</v>
      </c>
      <c r="J28" s="69" t="n">
        <f aca="false">IF(I28&gt;0,SUM(I28:I30),"")</f>
        <v>24</v>
      </c>
      <c r="K28" s="70" t="n">
        <f aca="false">IF(I28&gt;0,RANK(J28,J$4:J$30,0),"")</f>
        <v>8</v>
      </c>
      <c r="L28" s="75" t="n">
        <v>27</v>
      </c>
      <c r="M28" s="69" t="n">
        <f aca="false">IF(L28&gt;0,SUM(L28:L30),"")</f>
        <v>72</v>
      </c>
      <c r="N28" s="70" t="n">
        <f aca="false">IF(L28&gt;0,RANK(M28,M$4:M$30,1),"")</f>
        <v>6</v>
      </c>
      <c r="O28" s="75"/>
      <c r="P28" s="69" t="str">
        <f aca="false">IF(O28&gt;0,SUM(O28:O30),"")</f>
        <v/>
      </c>
      <c r="Q28" s="70" t="str">
        <f aca="false">IF(O28&gt;0,RANK(P28,P$4:P$30,1),"")</f>
        <v/>
      </c>
      <c r="R28" s="75" t="n">
        <v>8</v>
      </c>
      <c r="S28" s="69" t="n">
        <f aca="false">IF(R28&gt;0,SUM(R28:R30),"")</f>
        <v>33</v>
      </c>
      <c r="T28" s="70" t="n">
        <f aca="false">IF(R28&gt;0,RANK(S28,S$4:S$30,1),"")</f>
        <v>2</v>
      </c>
      <c r="U28" s="75" t="n">
        <v>3860</v>
      </c>
      <c r="V28" s="69" t="n">
        <f aca="false">IF(U28&gt;0,SUM(U28:U30),"")</f>
        <v>7270</v>
      </c>
      <c r="W28" s="70" t="n">
        <f aca="false">IF(U28&gt;0,RANK(V28,V$4:V$30,0),"")</f>
        <v>9</v>
      </c>
      <c r="X28" s="75" t="n">
        <v>25</v>
      </c>
      <c r="Y28" s="69" t="n">
        <f aca="false">IF(X28&gt;0,SUM(X28:X30),"")</f>
        <v>90</v>
      </c>
      <c r="Z28" s="70" t="n">
        <f aca="false">IF(X28&gt;0,RANK(Y28,Y$4:Y$30,0),"")</f>
        <v>2</v>
      </c>
    </row>
    <row r="29" customFormat="false" ht="44.25" hidden="false" customHeight="true" outlineLevel="0" collapsed="false">
      <c r="A29" s="66"/>
      <c r="B29" s="71" t="str">
        <f aca="false">Týmy!$D13</f>
        <v>Dominika Sedláčková</v>
      </c>
      <c r="C29" s="72" t="n">
        <v>20</v>
      </c>
      <c r="D29" s="69"/>
      <c r="E29" s="70"/>
      <c r="F29" s="72" t="n">
        <v>22</v>
      </c>
      <c r="G29" s="69"/>
      <c r="H29" s="70"/>
      <c r="I29" s="72" t="n">
        <v>12</v>
      </c>
      <c r="J29" s="69"/>
      <c r="K29" s="70"/>
      <c r="L29" s="72" t="n">
        <v>20</v>
      </c>
      <c r="M29" s="69"/>
      <c r="N29" s="70"/>
      <c r="O29" s="72"/>
      <c r="P29" s="69"/>
      <c r="Q29" s="70"/>
      <c r="R29" s="72" t="n">
        <v>22</v>
      </c>
      <c r="S29" s="69"/>
      <c r="T29" s="70"/>
      <c r="U29" s="72" t="n">
        <v>2230</v>
      </c>
      <c r="V29" s="69"/>
      <c r="W29" s="70"/>
      <c r="X29" s="72" t="n">
        <v>36</v>
      </c>
      <c r="Y29" s="69"/>
      <c r="Z29" s="70"/>
    </row>
    <row r="30" customFormat="false" ht="44.25" hidden="false" customHeight="true" outlineLevel="0" collapsed="false">
      <c r="A30" s="66"/>
      <c r="B30" s="73" t="str">
        <f aca="false">Týmy!$E13</f>
        <v>Petra Hauková</v>
      </c>
      <c r="C30" s="74" t="n">
        <v>30</v>
      </c>
      <c r="D30" s="69"/>
      <c r="E30" s="70"/>
      <c r="F30" s="74" t="n">
        <v>7</v>
      </c>
      <c r="G30" s="69"/>
      <c r="H30" s="70"/>
      <c r="I30" s="74" t="n">
        <v>4</v>
      </c>
      <c r="J30" s="69"/>
      <c r="K30" s="70"/>
      <c r="L30" s="74" t="n">
        <v>25</v>
      </c>
      <c r="M30" s="69"/>
      <c r="N30" s="70"/>
      <c r="O30" s="74"/>
      <c r="P30" s="69"/>
      <c r="Q30" s="70"/>
      <c r="R30" s="74" t="n">
        <v>3</v>
      </c>
      <c r="S30" s="69"/>
      <c r="T30" s="70"/>
      <c r="U30" s="74" t="n">
        <v>1180</v>
      </c>
      <c r="V30" s="69"/>
      <c r="W30" s="70"/>
      <c r="X30" s="74" t="n">
        <v>29</v>
      </c>
      <c r="Y30" s="69"/>
      <c r="Z30" s="70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1">
    <mergeCell ref="A1:B1"/>
    <mergeCell ref="C1:E1"/>
    <mergeCell ref="F1:H1"/>
    <mergeCell ref="I1:K1"/>
    <mergeCell ref="L1:N1"/>
    <mergeCell ref="R1:T1"/>
    <mergeCell ref="U1:W1"/>
    <mergeCell ref="X1:Z1"/>
    <mergeCell ref="A4:A6"/>
    <mergeCell ref="D4:D6"/>
    <mergeCell ref="E4:E6"/>
    <mergeCell ref="G4:G6"/>
    <mergeCell ref="H4:H6"/>
    <mergeCell ref="J4:J6"/>
    <mergeCell ref="K4:K6"/>
    <mergeCell ref="M4:M6"/>
    <mergeCell ref="N4:N6"/>
    <mergeCell ref="P4:P6"/>
    <mergeCell ref="Q4:Q6"/>
    <mergeCell ref="S4:S6"/>
    <mergeCell ref="T4:T6"/>
    <mergeCell ref="V4:V6"/>
    <mergeCell ref="W4:W6"/>
    <mergeCell ref="Y4:Y6"/>
    <mergeCell ref="Z4:Z6"/>
    <mergeCell ref="A7:A9"/>
    <mergeCell ref="D7:D9"/>
    <mergeCell ref="E7:E9"/>
    <mergeCell ref="G7:G9"/>
    <mergeCell ref="H7:H9"/>
    <mergeCell ref="J7:J9"/>
    <mergeCell ref="K7:K9"/>
    <mergeCell ref="M7:M9"/>
    <mergeCell ref="N7:N9"/>
    <mergeCell ref="P7:P9"/>
    <mergeCell ref="Q7:Q9"/>
    <mergeCell ref="S7:S9"/>
    <mergeCell ref="T7:T9"/>
    <mergeCell ref="V7:V9"/>
    <mergeCell ref="W7:W9"/>
    <mergeCell ref="Y7:Y9"/>
    <mergeCell ref="Z7:Z9"/>
    <mergeCell ref="A10:A12"/>
    <mergeCell ref="D10:D12"/>
    <mergeCell ref="E10:E12"/>
    <mergeCell ref="G10:G12"/>
    <mergeCell ref="H10:H12"/>
    <mergeCell ref="J10:J12"/>
    <mergeCell ref="K10:K12"/>
    <mergeCell ref="M10:M12"/>
    <mergeCell ref="N10:N12"/>
    <mergeCell ref="P10:P12"/>
    <mergeCell ref="Q10:Q12"/>
    <mergeCell ref="S10:S12"/>
    <mergeCell ref="T10:T12"/>
    <mergeCell ref="V10:V12"/>
    <mergeCell ref="W10:W12"/>
    <mergeCell ref="Y10:Y12"/>
    <mergeCell ref="Z10:Z12"/>
    <mergeCell ref="A13:A15"/>
    <mergeCell ref="D13:D15"/>
    <mergeCell ref="E13:E15"/>
    <mergeCell ref="G13:G15"/>
    <mergeCell ref="H13:H15"/>
    <mergeCell ref="J13:J15"/>
    <mergeCell ref="K13:K15"/>
    <mergeCell ref="M13:M15"/>
    <mergeCell ref="N13:N15"/>
    <mergeCell ref="P13:P15"/>
    <mergeCell ref="Q13:Q15"/>
    <mergeCell ref="S13:S15"/>
    <mergeCell ref="T13:T15"/>
    <mergeCell ref="V13:V15"/>
    <mergeCell ref="W13:W15"/>
    <mergeCell ref="Y13:Y15"/>
    <mergeCell ref="Z13:Z15"/>
    <mergeCell ref="A16:A18"/>
    <mergeCell ref="D16:D18"/>
    <mergeCell ref="E16:E18"/>
    <mergeCell ref="G16:G18"/>
    <mergeCell ref="H16:H18"/>
    <mergeCell ref="J16:J18"/>
    <mergeCell ref="K16:K18"/>
    <mergeCell ref="M16:M18"/>
    <mergeCell ref="N16:N18"/>
    <mergeCell ref="P16:P18"/>
    <mergeCell ref="Q16:Q18"/>
    <mergeCell ref="S16:S18"/>
    <mergeCell ref="T16:T18"/>
    <mergeCell ref="V16:V18"/>
    <mergeCell ref="W16:W18"/>
    <mergeCell ref="Y16:Y18"/>
    <mergeCell ref="Z16:Z18"/>
    <mergeCell ref="A19:A21"/>
    <mergeCell ref="D19:D21"/>
    <mergeCell ref="E19:E21"/>
    <mergeCell ref="G19:G21"/>
    <mergeCell ref="H19:H21"/>
    <mergeCell ref="J19:J21"/>
    <mergeCell ref="K19:K21"/>
    <mergeCell ref="M19:M21"/>
    <mergeCell ref="N19:N21"/>
    <mergeCell ref="P19:P21"/>
    <mergeCell ref="Q19:Q21"/>
    <mergeCell ref="S19:S21"/>
    <mergeCell ref="T19:T21"/>
    <mergeCell ref="V19:V21"/>
    <mergeCell ref="W19:W21"/>
    <mergeCell ref="Y19:Y21"/>
    <mergeCell ref="Z19:Z21"/>
    <mergeCell ref="A22:A24"/>
    <mergeCell ref="D22:D24"/>
    <mergeCell ref="E22:E24"/>
    <mergeCell ref="G22:G24"/>
    <mergeCell ref="H22:H24"/>
    <mergeCell ref="J22:J24"/>
    <mergeCell ref="K22:K24"/>
    <mergeCell ref="M22:M24"/>
    <mergeCell ref="N22:N24"/>
    <mergeCell ref="P22:P24"/>
    <mergeCell ref="Q22:Q24"/>
    <mergeCell ref="S22:S24"/>
    <mergeCell ref="T22:T24"/>
    <mergeCell ref="V22:V24"/>
    <mergeCell ref="W22:W24"/>
    <mergeCell ref="Y22:Y24"/>
    <mergeCell ref="Z22:Z24"/>
    <mergeCell ref="A25:A27"/>
    <mergeCell ref="D25:D27"/>
    <mergeCell ref="E25:E27"/>
    <mergeCell ref="G25:G27"/>
    <mergeCell ref="H25:H27"/>
    <mergeCell ref="J25:J27"/>
    <mergeCell ref="K25:K27"/>
    <mergeCell ref="M25:M27"/>
    <mergeCell ref="N25:N27"/>
    <mergeCell ref="P25:P27"/>
    <mergeCell ref="Q25:Q27"/>
    <mergeCell ref="S25:S27"/>
    <mergeCell ref="T25:T27"/>
    <mergeCell ref="V25:V27"/>
    <mergeCell ref="W25:W27"/>
    <mergeCell ref="Y25:Y27"/>
    <mergeCell ref="Z25:Z27"/>
    <mergeCell ref="A28:A30"/>
    <mergeCell ref="D28:D30"/>
    <mergeCell ref="E28:E30"/>
    <mergeCell ref="G28:G30"/>
    <mergeCell ref="H28:H30"/>
    <mergeCell ref="J28:J30"/>
    <mergeCell ref="K28:K30"/>
    <mergeCell ref="M28:M30"/>
    <mergeCell ref="N28:N30"/>
    <mergeCell ref="P28:P30"/>
    <mergeCell ref="Q28:Q30"/>
    <mergeCell ref="S28:S30"/>
    <mergeCell ref="T28:T30"/>
    <mergeCell ref="V28:V30"/>
    <mergeCell ref="W28:W30"/>
    <mergeCell ref="Y28:Y30"/>
    <mergeCell ref="Z28:Z30"/>
  </mergeCells>
  <printOptions headings="false" gridLines="false" gridLinesSet="true" horizontalCentered="false" verticalCentered="false"/>
  <pageMargins left="0.2" right="0.170138888888889" top="0.329861111111111" bottom="0.104861111111111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2" min="2" style="1" width="8"/>
    <col collapsed="false" customWidth="true" hidden="false" outlineLevel="0" max="3" min="3" style="5" width="18.12"/>
    <col collapsed="false" customWidth="true" hidden="false" outlineLevel="0" max="4" min="4" style="5" width="19.33"/>
    <col collapsed="false" customWidth="true" hidden="false" outlineLevel="0" max="5" min="5" style="5" width="17.71"/>
    <col collapsed="false" customWidth="true" hidden="false" outlineLevel="0" max="8" min="6" style="1" width="14.01"/>
  </cols>
  <sheetData>
    <row r="1" customFormat="false" ht="38.25" hidden="false" customHeight="true" outlineLevel="0" collapsed="false">
      <c r="A1" s="77" t="str">
        <f aca="false">"Pinec " &amp;Týmy!B2</f>
        <v>Pinec 2025</v>
      </c>
      <c r="B1" s="77"/>
      <c r="C1" s="77"/>
      <c r="D1" s="77"/>
      <c r="E1" s="77"/>
      <c r="F1" s="77"/>
      <c r="G1" s="77"/>
      <c r="H1" s="77"/>
    </row>
    <row r="2" customFormat="false" ht="12.75" hidden="false" customHeight="false" outlineLevel="0" collapsed="false">
      <c r="A2" s="78" t="s">
        <v>85</v>
      </c>
      <c r="B2" s="78"/>
      <c r="C2" s="79"/>
      <c r="D2" s="79"/>
      <c r="E2" s="79"/>
      <c r="F2" s="80"/>
      <c r="G2" s="81"/>
      <c r="H2" s="82"/>
    </row>
    <row r="3" customFormat="false" ht="12.75" hidden="false" customHeight="false" outlineLevel="0" collapsed="false">
      <c r="A3" s="78"/>
      <c r="B3" s="78"/>
      <c r="C3" s="83" t="str">
        <f aca="false">A6</f>
        <v>VORVANI</v>
      </c>
      <c r="D3" s="83" t="str">
        <f aca="false">A9</f>
        <v>VK ORLI PŘÍČNICE</v>
      </c>
      <c r="E3" s="83" t="str">
        <f aca="false">A12</f>
        <v>LACHTANI</v>
      </c>
      <c r="F3" s="84" t="s">
        <v>86</v>
      </c>
      <c r="G3" s="85" t="s">
        <v>87</v>
      </c>
      <c r="H3" s="86" t="s">
        <v>79</v>
      </c>
    </row>
    <row r="4" customFormat="false" ht="12.75" hidden="false" customHeight="false" outlineLevel="0" collapsed="false">
      <c r="A4" s="78"/>
      <c r="B4" s="78"/>
      <c r="C4" s="87" t="s">
        <v>88</v>
      </c>
      <c r="D4" s="87" t="s">
        <v>89</v>
      </c>
      <c r="E4" s="87" t="s">
        <v>90</v>
      </c>
      <c r="F4" s="88"/>
      <c r="G4" s="89"/>
      <c r="H4" s="90"/>
    </row>
    <row r="5" customFormat="false" ht="12.75" hidden="false" customHeight="false" outlineLevel="0" collapsed="false">
      <c r="A5" s="91"/>
      <c r="B5" s="92"/>
      <c r="C5" s="93"/>
      <c r="D5" s="94"/>
      <c r="E5" s="94"/>
      <c r="F5" s="95"/>
      <c r="G5" s="94"/>
      <c r="H5" s="96"/>
    </row>
    <row r="6" customFormat="false" ht="12.75" hidden="false" customHeight="false" outlineLevel="0" collapsed="false">
      <c r="A6" s="97" t="str">
        <f aca="false">Skupiny!$C3</f>
        <v>VORVANI</v>
      </c>
      <c r="B6" s="98"/>
      <c r="C6" s="99"/>
      <c r="D6" s="100"/>
      <c r="E6" s="100"/>
      <c r="F6" s="101"/>
      <c r="G6" s="102"/>
      <c r="H6" s="103"/>
    </row>
    <row r="7" customFormat="false" ht="12.75" hidden="false" customHeight="false" outlineLevel="0" collapsed="false">
      <c r="A7" s="104" t="s">
        <v>88</v>
      </c>
      <c r="B7" s="105"/>
      <c r="C7" s="106"/>
      <c r="D7" s="107"/>
      <c r="E7" s="107"/>
      <c r="F7" s="108"/>
      <c r="G7" s="107"/>
      <c r="H7" s="109"/>
    </row>
    <row r="8" customFormat="false" ht="12.75" hidden="false" customHeight="false" outlineLevel="0" collapsed="false">
      <c r="A8" s="91"/>
      <c r="B8" s="92"/>
      <c r="C8" s="94"/>
      <c r="D8" s="93"/>
      <c r="E8" s="94"/>
      <c r="F8" s="95"/>
      <c r="G8" s="94"/>
      <c r="H8" s="96"/>
    </row>
    <row r="9" customFormat="false" ht="12.75" hidden="false" customHeight="false" outlineLevel="0" collapsed="false">
      <c r="A9" s="97" t="str">
        <f aca="false">Skupiny!$E3</f>
        <v>VK ORLI PŘÍČNICE</v>
      </c>
      <c r="B9" s="98"/>
      <c r="C9" s="100"/>
      <c r="D9" s="99"/>
      <c r="E9" s="100"/>
      <c r="F9" s="101"/>
      <c r="G9" s="102"/>
      <c r="H9" s="103"/>
    </row>
    <row r="10" customFormat="false" ht="12.75" hidden="false" customHeight="false" outlineLevel="0" collapsed="false">
      <c r="A10" s="104" t="s">
        <v>89</v>
      </c>
      <c r="B10" s="105"/>
      <c r="C10" s="107"/>
      <c r="D10" s="106"/>
      <c r="E10" s="107"/>
      <c r="F10" s="108"/>
      <c r="G10" s="107"/>
      <c r="H10" s="109"/>
    </row>
    <row r="11" customFormat="false" ht="12.75" hidden="false" customHeight="false" outlineLevel="0" collapsed="false">
      <c r="A11" s="91"/>
      <c r="B11" s="92"/>
      <c r="C11" s="94"/>
      <c r="D11" s="94"/>
      <c r="E11" s="93"/>
      <c r="F11" s="95"/>
      <c r="G11" s="94"/>
      <c r="H11" s="96"/>
    </row>
    <row r="12" customFormat="false" ht="12.75" hidden="false" customHeight="false" outlineLevel="0" collapsed="false">
      <c r="A12" s="97" t="str">
        <f aca="false">Skupiny!$G3</f>
        <v>LACHTANI</v>
      </c>
      <c r="B12" s="98"/>
      <c r="C12" s="100"/>
      <c r="D12" s="100"/>
      <c r="E12" s="99"/>
      <c r="F12" s="101"/>
      <c r="G12" s="102"/>
      <c r="H12" s="103"/>
    </row>
    <row r="13" customFormat="false" ht="12.75" hidden="false" customHeight="false" outlineLevel="0" collapsed="false">
      <c r="A13" s="104" t="s">
        <v>90</v>
      </c>
      <c r="B13" s="105"/>
      <c r="C13" s="107"/>
      <c r="D13" s="107"/>
      <c r="E13" s="106"/>
      <c r="F13" s="108"/>
      <c r="G13" s="107"/>
      <c r="H13" s="109"/>
    </row>
    <row r="16" customFormat="false" ht="7.5" hidden="false" customHeight="true" outlineLevel="0" collapsed="false"/>
    <row r="17" customFormat="false" ht="39" hidden="false" customHeight="true" outlineLevel="0" collapsed="false">
      <c r="A17" s="110" t="str">
        <f aca="false">$A$1</f>
        <v>Pinec 2025</v>
      </c>
      <c r="B17" s="110"/>
      <c r="C17" s="110"/>
      <c r="D17" s="110"/>
      <c r="E17" s="110"/>
      <c r="F17" s="110"/>
      <c r="G17" s="110"/>
      <c r="H17" s="110"/>
    </row>
    <row r="18" customFormat="false" ht="12.75" hidden="false" customHeight="false" outlineLevel="0" collapsed="false">
      <c r="A18" s="111" t="s">
        <v>91</v>
      </c>
      <c r="B18" s="111"/>
      <c r="C18" s="112"/>
      <c r="D18" s="112"/>
      <c r="E18" s="112"/>
      <c r="F18" s="113"/>
      <c r="G18" s="114"/>
      <c r="H18" s="115"/>
    </row>
    <row r="19" customFormat="false" ht="12.75" hidden="false" customHeight="false" outlineLevel="0" collapsed="false">
      <c r="A19" s="111"/>
      <c r="B19" s="111"/>
      <c r="C19" s="83" t="str">
        <f aca="false">A22</f>
        <v>GUMOKOV C</v>
      </c>
      <c r="D19" s="83" t="str">
        <f aca="false">A25</f>
        <v>KREDATI</v>
      </c>
      <c r="E19" s="83" t="str">
        <f aca="false">A28</f>
        <v>AZ VRÁTNO</v>
      </c>
      <c r="F19" s="116" t="s">
        <v>86</v>
      </c>
      <c r="G19" s="85" t="s">
        <v>87</v>
      </c>
      <c r="H19" s="117" t="s">
        <v>79</v>
      </c>
    </row>
    <row r="20" customFormat="false" ht="12.75" hidden="false" customHeight="false" outlineLevel="0" collapsed="false">
      <c r="A20" s="111"/>
      <c r="B20" s="111"/>
      <c r="C20" s="87" t="s">
        <v>92</v>
      </c>
      <c r="D20" s="87" t="s">
        <v>93</v>
      </c>
      <c r="E20" s="87" t="s">
        <v>94</v>
      </c>
      <c r="F20" s="118"/>
      <c r="G20" s="119"/>
      <c r="H20" s="120"/>
    </row>
    <row r="21" customFormat="false" ht="12.75" hidden="false" customHeight="false" outlineLevel="0" collapsed="false">
      <c r="A21" s="121"/>
      <c r="B21" s="122"/>
      <c r="C21" s="123"/>
      <c r="D21" s="124"/>
      <c r="E21" s="124"/>
      <c r="F21" s="125"/>
      <c r="G21" s="124"/>
      <c r="H21" s="126"/>
    </row>
    <row r="22" customFormat="false" ht="12.75" hidden="false" customHeight="false" outlineLevel="0" collapsed="false">
      <c r="A22" s="97" t="str">
        <f aca="false">Skupiny!$C4</f>
        <v>GUMOKOV C</v>
      </c>
      <c r="B22" s="127"/>
      <c r="C22" s="128"/>
      <c r="D22" s="129"/>
      <c r="E22" s="129"/>
      <c r="F22" s="130"/>
      <c r="G22" s="131"/>
      <c r="H22" s="132"/>
    </row>
    <row r="23" customFormat="false" ht="12.75" hidden="false" customHeight="false" outlineLevel="0" collapsed="false">
      <c r="A23" s="104" t="s">
        <v>92</v>
      </c>
      <c r="B23" s="133"/>
      <c r="C23" s="134"/>
      <c r="D23" s="135"/>
      <c r="E23" s="135"/>
      <c r="F23" s="136"/>
      <c r="G23" s="135"/>
      <c r="H23" s="137"/>
    </row>
    <row r="24" customFormat="false" ht="12.75" hidden="false" customHeight="false" outlineLevel="0" collapsed="false">
      <c r="A24" s="121"/>
      <c r="B24" s="122"/>
      <c r="C24" s="124"/>
      <c r="D24" s="123"/>
      <c r="E24" s="124"/>
      <c r="F24" s="125"/>
      <c r="G24" s="124"/>
      <c r="H24" s="126"/>
    </row>
    <row r="25" customFormat="false" ht="12.75" hidden="false" customHeight="false" outlineLevel="0" collapsed="false">
      <c r="A25" s="97" t="str">
        <f aca="false">Skupiny!$E4</f>
        <v>KREDATI</v>
      </c>
      <c r="B25" s="127"/>
      <c r="C25" s="129"/>
      <c r="D25" s="128"/>
      <c r="E25" s="129"/>
      <c r="F25" s="130"/>
      <c r="G25" s="131"/>
      <c r="H25" s="132"/>
    </row>
    <row r="26" customFormat="false" ht="12.75" hidden="false" customHeight="false" outlineLevel="0" collapsed="false">
      <c r="A26" s="104" t="s">
        <v>93</v>
      </c>
      <c r="B26" s="133"/>
      <c r="C26" s="135"/>
      <c r="D26" s="134"/>
      <c r="E26" s="135"/>
      <c r="F26" s="136"/>
      <c r="G26" s="135"/>
      <c r="H26" s="137"/>
    </row>
    <row r="27" customFormat="false" ht="12.75" hidden="false" customHeight="false" outlineLevel="0" collapsed="false">
      <c r="A27" s="121"/>
      <c r="B27" s="122"/>
      <c r="C27" s="124"/>
      <c r="D27" s="124"/>
      <c r="E27" s="123"/>
      <c r="F27" s="125"/>
      <c r="G27" s="124"/>
      <c r="H27" s="126"/>
    </row>
    <row r="28" customFormat="false" ht="12.75" hidden="false" customHeight="false" outlineLevel="0" collapsed="false">
      <c r="A28" s="97" t="str">
        <f aca="false">Skupiny!$G4</f>
        <v>AZ VRÁTNO</v>
      </c>
      <c r="B28" s="127"/>
      <c r="C28" s="129"/>
      <c r="D28" s="129"/>
      <c r="E28" s="128"/>
      <c r="F28" s="130"/>
      <c r="G28" s="131"/>
      <c r="H28" s="132"/>
    </row>
    <row r="29" customFormat="false" ht="12.75" hidden="false" customHeight="false" outlineLevel="0" collapsed="false">
      <c r="A29" s="104" t="s">
        <v>94</v>
      </c>
      <c r="B29" s="133"/>
      <c r="C29" s="135"/>
      <c r="D29" s="135"/>
      <c r="E29" s="134"/>
      <c r="F29" s="136"/>
      <c r="G29" s="135"/>
      <c r="H29" s="137"/>
    </row>
    <row r="32" customFormat="false" ht="32.25" hidden="false" customHeight="true" outlineLevel="0" collapsed="false"/>
    <row r="33" customFormat="false" ht="24.45" hidden="false" customHeight="false" outlineLevel="0" collapsed="false">
      <c r="A33" s="110" t="str">
        <f aca="false">$A$1</f>
        <v>Pinec 2025</v>
      </c>
      <c r="B33" s="110"/>
      <c r="C33" s="110"/>
      <c r="D33" s="110"/>
      <c r="E33" s="110"/>
      <c r="F33" s="110"/>
      <c r="G33" s="110"/>
      <c r="H33" s="110"/>
    </row>
    <row r="34" customFormat="false" ht="12.75" hidden="false" customHeight="false" outlineLevel="0" collapsed="false">
      <c r="A34" s="111" t="s">
        <v>95</v>
      </c>
      <c r="B34" s="111"/>
      <c r="C34" s="112"/>
      <c r="D34" s="112"/>
      <c r="E34" s="112"/>
      <c r="F34" s="113"/>
      <c r="G34" s="114"/>
      <c r="H34" s="115"/>
    </row>
    <row r="35" customFormat="false" ht="12.75" hidden="false" customHeight="false" outlineLevel="0" collapsed="false">
      <c r="A35" s="111"/>
      <c r="B35" s="111"/>
      <c r="C35" s="83" t="str">
        <f aca="false">A38</f>
        <v>VLČÁCI</v>
      </c>
      <c r="D35" s="83" t="str">
        <f aca="false">A41</f>
        <v>ROKYTNÍK</v>
      </c>
      <c r="E35" s="83" t="str">
        <f aca="false">A44</f>
        <v>B-FIT</v>
      </c>
      <c r="F35" s="116" t="s">
        <v>86</v>
      </c>
      <c r="G35" s="85" t="s">
        <v>87</v>
      </c>
      <c r="H35" s="117" t="s">
        <v>79</v>
      </c>
    </row>
    <row r="36" customFormat="false" ht="12.75" hidden="false" customHeight="false" outlineLevel="0" collapsed="false">
      <c r="A36" s="111"/>
      <c r="B36" s="111"/>
      <c r="C36" s="87" t="s">
        <v>96</v>
      </c>
      <c r="D36" s="87" t="s">
        <v>97</v>
      </c>
      <c r="E36" s="87" t="s">
        <v>98</v>
      </c>
      <c r="F36" s="118"/>
      <c r="G36" s="119"/>
      <c r="H36" s="120"/>
    </row>
    <row r="37" customFormat="false" ht="12.75" hidden="false" customHeight="false" outlineLevel="0" collapsed="false">
      <c r="A37" s="121"/>
      <c r="B37" s="122"/>
      <c r="C37" s="123"/>
      <c r="D37" s="124"/>
      <c r="E37" s="124"/>
      <c r="F37" s="125"/>
      <c r="G37" s="124"/>
      <c r="H37" s="126"/>
    </row>
    <row r="38" customFormat="false" ht="12.75" hidden="false" customHeight="false" outlineLevel="0" collapsed="false">
      <c r="A38" s="97" t="str">
        <f aca="false">Skupiny!$C5</f>
        <v>VLČÁCI</v>
      </c>
      <c r="B38" s="127"/>
      <c r="C38" s="128"/>
      <c r="D38" s="129"/>
      <c r="E38" s="129"/>
      <c r="F38" s="130"/>
      <c r="G38" s="131"/>
      <c r="H38" s="132"/>
    </row>
    <row r="39" customFormat="false" ht="12.75" hidden="false" customHeight="false" outlineLevel="0" collapsed="false">
      <c r="A39" s="104" t="s">
        <v>96</v>
      </c>
      <c r="B39" s="133"/>
      <c r="C39" s="134"/>
      <c r="D39" s="135"/>
      <c r="E39" s="135"/>
      <c r="F39" s="136"/>
      <c r="G39" s="135"/>
      <c r="H39" s="137"/>
    </row>
    <row r="40" customFormat="false" ht="12.75" hidden="false" customHeight="false" outlineLevel="0" collapsed="false">
      <c r="A40" s="121"/>
      <c r="B40" s="122"/>
      <c r="C40" s="124"/>
      <c r="D40" s="123"/>
      <c r="E40" s="124"/>
      <c r="F40" s="125"/>
      <c r="G40" s="124"/>
      <c r="H40" s="126"/>
    </row>
    <row r="41" customFormat="false" ht="12.75" hidden="false" customHeight="false" outlineLevel="0" collapsed="false">
      <c r="A41" s="97" t="str">
        <f aca="false">Skupiny!$E5</f>
        <v>ROKYTNÍK</v>
      </c>
      <c r="B41" s="127"/>
      <c r="C41" s="129"/>
      <c r="D41" s="128"/>
      <c r="E41" s="129"/>
      <c r="F41" s="130"/>
      <c r="G41" s="131"/>
      <c r="H41" s="132"/>
    </row>
    <row r="42" customFormat="false" ht="12.75" hidden="false" customHeight="false" outlineLevel="0" collapsed="false">
      <c r="A42" s="104" t="s">
        <v>97</v>
      </c>
      <c r="B42" s="133"/>
      <c r="C42" s="135"/>
      <c r="D42" s="134"/>
      <c r="E42" s="135"/>
      <c r="F42" s="136"/>
      <c r="G42" s="135"/>
      <c r="H42" s="137"/>
    </row>
    <row r="43" customFormat="false" ht="12.75" hidden="false" customHeight="false" outlineLevel="0" collapsed="false">
      <c r="A43" s="121"/>
      <c r="B43" s="122"/>
      <c r="C43" s="124"/>
      <c r="D43" s="124"/>
      <c r="E43" s="123"/>
      <c r="F43" s="125"/>
      <c r="G43" s="124"/>
      <c r="H43" s="126"/>
    </row>
    <row r="44" customFormat="false" ht="12.75" hidden="false" customHeight="false" outlineLevel="0" collapsed="false">
      <c r="A44" s="97" t="str">
        <f aca="false">Skupiny!$G5</f>
        <v>B-FIT</v>
      </c>
      <c r="B44" s="127"/>
      <c r="C44" s="129"/>
      <c r="D44" s="129"/>
      <c r="E44" s="128"/>
      <c r="F44" s="130"/>
      <c r="G44" s="131"/>
      <c r="H44" s="132"/>
    </row>
    <row r="45" customFormat="false" ht="12.75" hidden="false" customHeight="false" outlineLevel="0" collapsed="false">
      <c r="A45" s="104" t="s">
        <v>98</v>
      </c>
      <c r="B45" s="133"/>
      <c r="C45" s="135"/>
      <c r="D45" s="135"/>
      <c r="E45" s="134"/>
      <c r="F45" s="136"/>
      <c r="G45" s="135"/>
      <c r="H45" s="137"/>
    </row>
    <row r="49" customFormat="false" ht="24.45" hidden="false" customHeight="false" outlineLevel="0" collapsed="false">
      <c r="A49" s="138"/>
      <c r="B49" s="138"/>
      <c r="C49" s="138"/>
      <c r="D49" s="138"/>
      <c r="E49" s="138"/>
      <c r="F49" s="138"/>
      <c r="G49" s="138"/>
      <c r="H49" s="138"/>
    </row>
    <row r="50" customFormat="false" ht="19.7" hidden="false" customHeight="false" outlineLevel="0" collapsed="false">
      <c r="A50" s="139"/>
      <c r="B50" s="139"/>
      <c r="C50" s="140"/>
      <c r="D50" s="140"/>
      <c r="E50" s="140"/>
      <c r="F50" s="141"/>
      <c r="G50" s="141"/>
      <c r="H50" s="142"/>
    </row>
    <row r="51" customFormat="false" ht="19.7" hidden="false" customHeight="false" outlineLevel="0" collapsed="false">
      <c r="A51" s="139"/>
      <c r="B51" s="139"/>
      <c r="C51" s="143"/>
      <c r="D51" s="143"/>
      <c r="E51" s="143"/>
      <c r="F51" s="144"/>
      <c r="G51" s="145"/>
      <c r="H51" s="144"/>
    </row>
    <row r="52" customFormat="false" ht="19.7" hidden="false" customHeight="false" outlineLevel="0" collapsed="false">
      <c r="A52" s="139"/>
      <c r="B52" s="139"/>
      <c r="C52" s="146"/>
      <c r="D52" s="146"/>
      <c r="E52" s="146"/>
      <c r="F52" s="141"/>
      <c r="G52" s="141"/>
      <c r="H52" s="142"/>
    </row>
    <row r="53" customFormat="false" ht="12.75" hidden="false" customHeight="false" outlineLevel="0" collapsed="false">
      <c r="A53" s="141"/>
      <c r="B53" s="141"/>
      <c r="C53" s="147"/>
      <c r="D53" s="147"/>
      <c r="E53" s="147"/>
      <c r="F53" s="147"/>
      <c r="G53" s="147"/>
      <c r="H53" s="147"/>
    </row>
    <row r="54" customFormat="false" ht="12.75" hidden="false" customHeight="false" outlineLevel="0" collapsed="false">
      <c r="A54" s="148"/>
      <c r="B54" s="141"/>
      <c r="C54" s="147"/>
      <c r="D54" s="149"/>
      <c r="E54" s="149"/>
      <c r="F54" s="147"/>
      <c r="G54" s="147"/>
      <c r="H54" s="147"/>
    </row>
    <row r="55" customFormat="false" ht="12.75" hidden="false" customHeight="false" outlineLevel="0" collapsed="false">
      <c r="A55" s="150"/>
      <c r="B55" s="141"/>
      <c r="C55" s="147"/>
      <c r="D55" s="147"/>
      <c r="E55" s="147"/>
      <c r="F55" s="147"/>
      <c r="G55" s="147"/>
      <c r="H55" s="147"/>
    </row>
    <row r="56" customFormat="false" ht="12.75" hidden="false" customHeight="false" outlineLevel="0" collapsed="false">
      <c r="A56" s="141"/>
      <c r="B56" s="141"/>
      <c r="C56" s="147"/>
      <c r="D56" s="147"/>
      <c r="E56" s="147"/>
      <c r="F56" s="147"/>
      <c r="G56" s="147"/>
      <c r="H56" s="147"/>
    </row>
    <row r="57" customFormat="false" ht="12.75" hidden="false" customHeight="false" outlineLevel="0" collapsed="false">
      <c r="A57" s="148"/>
      <c r="B57" s="141"/>
      <c r="C57" s="149"/>
      <c r="D57" s="147"/>
      <c r="E57" s="149"/>
      <c r="F57" s="147"/>
      <c r="G57" s="147"/>
      <c r="H57" s="147"/>
    </row>
    <row r="58" customFormat="false" ht="12.75" hidden="false" customHeight="false" outlineLevel="0" collapsed="false">
      <c r="A58" s="150"/>
      <c r="B58" s="141"/>
      <c r="C58" s="147"/>
      <c r="D58" s="147"/>
      <c r="E58" s="147"/>
      <c r="F58" s="147"/>
      <c r="G58" s="147"/>
      <c r="H58" s="147"/>
    </row>
    <row r="59" customFormat="false" ht="12.75" hidden="false" customHeight="false" outlineLevel="0" collapsed="false">
      <c r="A59" s="141"/>
      <c r="B59" s="141"/>
      <c r="C59" s="147"/>
      <c r="D59" s="147"/>
      <c r="E59" s="147"/>
      <c r="F59" s="147"/>
      <c r="G59" s="147"/>
      <c r="H59" s="147"/>
    </row>
    <row r="60" customFormat="false" ht="12.75" hidden="false" customHeight="false" outlineLevel="0" collapsed="false">
      <c r="A60" s="148"/>
      <c r="B60" s="141"/>
      <c r="C60" s="149"/>
      <c r="D60" s="149"/>
      <c r="E60" s="147"/>
      <c r="F60" s="147"/>
      <c r="G60" s="147"/>
      <c r="H60" s="147"/>
    </row>
    <row r="61" customFormat="false" ht="12.75" hidden="false" customHeight="false" outlineLevel="0" collapsed="false">
      <c r="A61" s="150"/>
      <c r="B61" s="141"/>
      <c r="C61" s="147"/>
      <c r="D61" s="147"/>
      <c r="E61" s="147"/>
      <c r="F61" s="147"/>
      <c r="G61" s="147"/>
      <c r="H61" s="147"/>
    </row>
    <row r="62" customFormat="false" ht="12.75" hidden="false" customHeight="false" outlineLevel="0" collapsed="false">
      <c r="A62" s="141"/>
      <c r="B62" s="141"/>
      <c r="C62" s="147"/>
      <c r="D62" s="147"/>
      <c r="E62" s="147"/>
      <c r="F62" s="147"/>
      <c r="G62" s="147"/>
      <c r="H62" s="147"/>
    </row>
    <row r="63" customFormat="false" ht="12.75" hidden="false" customHeight="false" outlineLevel="0" collapsed="false">
      <c r="A63" s="148"/>
      <c r="B63" s="141"/>
      <c r="C63" s="149"/>
      <c r="D63" s="149"/>
      <c r="E63" s="149"/>
      <c r="F63" s="147"/>
      <c r="G63" s="147"/>
      <c r="H63" s="147"/>
    </row>
    <row r="64" customFormat="false" ht="12.75" hidden="false" customHeight="false" outlineLevel="0" collapsed="false">
      <c r="A64" s="150"/>
      <c r="B64" s="141"/>
      <c r="C64" s="147"/>
      <c r="D64" s="147"/>
      <c r="E64" s="147"/>
      <c r="F64" s="147"/>
      <c r="G64" s="147"/>
      <c r="H64" s="147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H1"/>
    <mergeCell ref="A2:B4"/>
    <mergeCell ref="A17:H17"/>
    <mergeCell ref="A18:B20"/>
    <mergeCell ref="A33:H33"/>
    <mergeCell ref="A34:B36"/>
  </mergeCells>
  <printOptions headings="false" gridLines="false" gridLinesSet="true" horizontalCentered="false" verticalCentered="false"/>
  <pageMargins left="0.215277777777778" right="0.173611111111111" top="0.176388888888889" bottom="0.145833333333333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2" min="2" style="1" width="8.4"/>
    <col collapsed="false" customWidth="true" hidden="false" outlineLevel="0" max="3" min="3" style="5" width="20.35"/>
    <col collapsed="false" customWidth="true" hidden="false" outlineLevel="0" max="5" min="4" style="5" width="17.71"/>
    <col collapsed="false" customWidth="true" hidden="false" outlineLevel="0" max="8" min="6" style="1" width="14.01"/>
  </cols>
  <sheetData>
    <row r="1" customFormat="false" ht="38.25" hidden="false" customHeight="true" outlineLevel="0" collapsed="false">
      <c r="A1" s="77" t="str">
        <f aca="false">"Volejbal " &amp;Týmy!B2</f>
        <v>Volejbal 2025</v>
      </c>
      <c r="B1" s="77"/>
      <c r="C1" s="77"/>
      <c r="D1" s="77"/>
      <c r="E1" s="77"/>
      <c r="F1" s="77"/>
      <c r="G1" s="77"/>
      <c r="H1" s="77"/>
    </row>
    <row r="2" customFormat="false" ht="12.75" hidden="false" customHeight="false" outlineLevel="0" collapsed="false">
      <c r="A2" s="78" t="s">
        <v>85</v>
      </c>
      <c r="B2" s="78"/>
      <c r="C2" s="79"/>
      <c r="D2" s="79"/>
      <c r="E2" s="79"/>
      <c r="F2" s="80"/>
      <c r="G2" s="81"/>
      <c r="H2" s="82"/>
    </row>
    <row r="3" customFormat="false" ht="12.75" hidden="false" customHeight="false" outlineLevel="0" collapsed="false">
      <c r="A3" s="78"/>
      <c r="B3" s="78"/>
      <c r="C3" s="83" t="str">
        <f aca="false">A6</f>
        <v>VORVANI</v>
      </c>
      <c r="D3" s="83" t="str">
        <f aca="false">A9</f>
        <v>GUMOKOV C</v>
      </c>
      <c r="E3" s="83" t="str">
        <f aca="false">A12</f>
        <v>VLČÁCI</v>
      </c>
      <c r="F3" s="84" t="s">
        <v>86</v>
      </c>
      <c r="G3" s="85" t="s">
        <v>87</v>
      </c>
      <c r="H3" s="86" t="s">
        <v>79</v>
      </c>
    </row>
    <row r="4" customFormat="false" ht="12.75" hidden="false" customHeight="false" outlineLevel="0" collapsed="false">
      <c r="A4" s="78"/>
      <c r="B4" s="78"/>
      <c r="C4" s="87" t="s">
        <v>88</v>
      </c>
      <c r="D4" s="87" t="s">
        <v>89</v>
      </c>
      <c r="E4" s="87" t="s">
        <v>90</v>
      </c>
      <c r="F4" s="88"/>
      <c r="G4" s="89"/>
      <c r="H4" s="90"/>
    </row>
    <row r="5" customFormat="false" ht="12.75" hidden="false" customHeight="false" outlineLevel="0" collapsed="false">
      <c r="A5" s="91"/>
      <c r="B5" s="92"/>
      <c r="C5" s="93"/>
      <c r="D5" s="94"/>
      <c r="E5" s="94"/>
      <c r="F5" s="95"/>
      <c r="G5" s="94"/>
      <c r="H5" s="96"/>
    </row>
    <row r="6" customFormat="false" ht="12.75" hidden="false" customHeight="false" outlineLevel="0" collapsed="false">
      <c r="A6" s="97" t="str">
        <f aca="false">Skupiny!$C9</f>
        <v>VORVANI</v>
      </c>
      <c r="B6" s="98"/>
      <c r="C6" s="99"/>
      <c r="D6" s="100"/>
      <c r="E6" s="100"/>
      <c r="F6" s="101"/>
      <c r="G6" s="102"/>
      <c r="H6" s="103"/>
    </row>
    <row r="7" customFormat="false" ht="12.75" hidden="false" customHeight="false" outlineLevel="0" collapsed="false">
      <c r="A7" s="104" t="s">
        <v>88</v>
      </c>
      <c r="B7" s="105"/>
      <c r="C7" s="106"/>
      <c r="D7" s="107"/>
      <c r="E7" s="107"/>
      <c r="F7" s="108"/>
      <c r="G7" s="107"/>
      <c r="H7" s="109"/>
    </row>
    <row r="8" customFormat="false" ht="12.75" hidden="false" customHeight="false" outlineLevel="0" collapsed="false">
      <c r="A8" s="91"/>
      <c r="B8" s="92"/>
      <c r="C8" s="94"/>
      <c r="D8" s="93"/>
      <c r="E8" s="94"/>
      <c r="F8" s="95"/>
      <c r="G8" s="94"/>
      <c r="H8" s="96"/>
    </row>
    <row r="9" customFormat="false" ht="12.75" hidden="false" customHeight="false" outlineLevel="0" collapsed="false">
      <c r="A9" s="97" t="str">
        <f aca="false">Skupiny!$E9</f>
        <v>GUMOKOV C</v>
      </c>
      <c r="B9" s="98"/>
      <c r="C9" s="100"/>
      <c r="D9" s="99"/>
      <c r="E9" s="100"/>
      <c r="F9" s="101"/>
      <c r="G9" s="102"/>
      <c r="H9" s="103"/>
    </row>
    <row r="10" customFormat="false" ht="12.75" hidden="false" customHeight="false" outlineLevel="0" collapsed="false">
      <c r="A10" s="104" t="s">
        <v>89</v>
      </c>
      <c r="B10" s="105"/>
      <c r="C10" s="107"/>
      <c r="D10" s="106"/>
      <c r="E10" s="107"/>
      <c r="F10" s="108"/>
      <c r="G10" s="107"/>
      <c r="H10" s="109"/>
    </row>
    <row r="11" customFormat="false" ht="12.75" hidden="false" customHeight="false" outlineLevel="0" collapsed="false">
      <c r="A11" s="91"/>
      <c r="B11" s="92"/>
      <c r="C11" s="94"/>
      <c r="D11" s="94"/>
      <c r="E11" s="93"/>
      <c r="F11" s="95"/>
      <c r="G11" s="94"/>
      <c r="H11" s="96"/>
    </row>
    <row r="12" customFormat="false" ht="12.75" hidden="false" customHeight="false" outlineLevel="0" collapsed="false">
      <c r="A12" s="97" t="str">
        <f aca="false">Skupiny!$G9</f>
        <v>VLČÁCI</v>
      </c>
      <c r="B12" s="98"/>
      <c r="C12" s="100"/>
      <c r="D12" s="100"/>
      <c r="E12" s="99"/>
      <c r="F12" s="101"/>
      <c r="G12" s="102"/>
      <c r="H12" s="103"/>
    </row>
    <row r="13" customFormat="false" ht="12.75" hidden="false" customHeight="false" outlineLevel="0" collapsed="false">
      <c r="A13" s="104" t="s">
        <v>90</v>
      </c>
      <c r="B13" s="105"/>
      <c r="C13" s="107"/>
      <c r="D13" s="107"/>
      <c r="E13" s="106"/>
      <c r="F13" s="108"/>
      <c r="G13" s="107"/>
      <c r="H13" s="109"/>
    </row>
    <row r="14" customFormat="false" ht="27" hidden="false" customHeight="true" outlineLevel="0" collapsed="false"/>
    <row r="15" customFormat="false" ht="7.5" hidden="false" customHeight="true" outlineLevel="0" collapsed="false"/>
    <row r="16" customFormat="false" ht="12.75" hidden="true" customHeight="false" outlineLevel="0" collapsed="false"/>
    <row r="17" customFormat="false" ht="39" hidden="false" customHeight="true" outlineLevel="0" collapsed="false">
      <c r="A17" s="110" t="str">
        <f aca="false">$A$1</f>
        <v>Volejbal 2025</v>
      </c>
      <c r="B17" s="110"/>
      <c r="C17" s="110"/>
      <c r="D17" s="110"/>
      <c r="E17" s="110"/>
      <c r="F17" s="110"/>
      <c r="G17" s="110"/>
      <c r="H17" s="110"/>
    </row>
    <row r="18" customFormat="false" ht="12.75" hidden="false" customHeight="false" outlineLevel="0" collapsed="false">
      <c r="A18" s="111" t="s">
        <v>91</v>
      </c>
      <c r="B18" s="111"/>
      <c r="C18" s="112"/>
      <c r="D18" s="112"/>
      <c r="E18" s="112"/>
      <c r="F18" s="113"/>
      <c r="G18" s="114"/>
      <c r="H18" s="115"/>
    </row>
    <row r="19" customFormat="false" ht="12.75" hidden="false" customHeight="false" outlineLevel="0" collapsed="false">
      <c r="A19" s="111"/>
      <c r="B19" s="111"/>
      <c r="C19" s="83" t="str">
        <f aca="false">A22</f>
        <v>VK ORLI PŘÍČNICE</v>
      </c>
      <c r="D19" s="83" t="str">
        <f aca="false">A25</f>
        <v>KREDATI</v>
      </c>
      <c r="E19" s="83" t="str">
        <f aca="false">A28</f>
        <v>ROKYTNÍK</v>
      </c>
      <c r="F19" s="116" t="s">
        <v>86</v>
      </c>
      <c r="G19" s="85" t="s">
        <v>87</v>
      </c>
      <c r="H19" s="117" t="s">
        <v>79</v>
      </c>
    </row>
    <row r="20" customFormat="false" ht="12.75" hidden="false" customHeight="false" outlineLevel="0" collapsed="false">
      <c r="A20" s="111"/>
      <c r="B20" s="111"/>
      <c r="C20" s="87" t="s">
        <v>92</v>
      </c>
      <c r="D20" s="87" t="s">
        <v>93</v>
      </c>
      <c r="E20" s="87" t="s">
        <v>94</v>
      </c>
      <c r="F20" s="118"/>
      <c r="G20" s="119"/>
      <c r="H20" s="120"/>
    </row>
    <row r="21" customFormat="false" ht="12.75" hidden="false" customHeight="false" outlineLevel="0" collapsed="false">
      <c r="A21" s="121"/>
      <c r="B21" s="122"/>
      <c r="C21" s="123"/>
      <c r="D21" s="124"/>
      <c r="E21" s="124"/>
      <c r="F21" s="125"/>
      <c r="G21" s="124"/>
      <c r="H21" s="126"/>
    </row>
    <row r="22" customFormat="false" ht="12.75" hidden="false" customHeight="false" outlineLevel="0" collapsed="false">
      <c r="A22" s="97" t="str">
        <f aca="false">Skupiny!$C10</f>
        <v>VK ORLI PŘÍČNICE</v>
      </c>
      <c r="B22" s="127"/>
      <c r="C22" s="128"/>
      <c r="D22" s="129"/>
      <c r="E22" s="129"/>
      <c r="F22" s="130"/>
      <c r="G22" s="131"/>
      <c r="H22" s="132"/>
    </row>
    <row r="23" customFormat="false" ht="12.75" hidden="false" customHeight="false" outlineLevel="0" collapsed="false">
      <c r="A23" s="104" t="s">
        <v>92</v>
      </c>
      <c r="B23" s="133"/>
      <c r="C23" s="134"/>
      <c r="D23" s="135"/>
      <c r="E23" s="135"/>
      <c r="F23" s="136"/>
      <c r="G23" s="135"/>
      <c r="H23" s="137"/>
    </row>
    <row r="24" customFormat="false" ht="12.75" hidden="false" customHeight="false" outlineLevel="0" collapsed="false">
      <c r="A24" s="121"/>
      <c r="B24" s="122"/>
      <c r="C24" s="124"/>
      <c r="D24" s="123"/>
      <c r="E24" s="124"/>
      <c r="F24" s="125"/>
      <c r="G24" s="124"/>
      <c r="H24" s="126"/>
    </row>
    <row r="25" customFormat="false" ht="12.75" hidden="false" customHeight="false" outlineLevel="0" collapsed="false">
      <c r="A25" s="97" t="str">
        <f aca="false">Skupiny!$E10</f>
        <v>KREDATI</v>
      </c>
      <c r="B25" s="127"/>
      <c r="C25" s="129"/>
      <c r="D25" s="128"/>
      <c r="E25" s="129"/>
      <c r="F25" s="130"/>
      <c r="G25" s="131"/>
      <c r="H25" s="132"/>
    </row>
    <row r="26" customFormat="false" ht="12.75" hidden="false" customHeight="false" outlineLevel="0" collapsed="false">
      <c r="A26" s="104" t="s">
        <v>93</v>
      </c>
      <c r="B26" s="133"/>
      <c r="C26" s="135"/>
      <c r="D26" s="134"/>
      <c r="E26" s="135"/>
      <c r="F26" s="136"/>
      <c r="G26" s="135"/>
      <c r="H26" s="137"/>
    </row>
    <row r="27" customFormat="false" ht="12.75" hidden="false" customHeight="false" outlineLevel="0" collapsed="false">
      <c r="A27" s="121"/>
      <c r="B27" s="122"/>
      <c r="C27" s="124"/>
      <c r="D27" s="124"/>
      <c r="E27" s="123"/>
      <c r="F27" s="125"/>
      <c r="G27" s="124"/>
      <c r="H27" s="126"/>
    </row>
    <row r="28" customFormat="false" ht="12.75" hidden="false" customHeight="false" outlineLevel="0" collapsed="false">
      <c r="A28" s="97" t="str">
        <f aca="false">Skupiny!$G10</f>
        <v>ROKYTNÍK</v>
      </c>
      <c r="B28" s="127"/>
      <c r="C28" s="129"/>
      <c r="D28" s="129"/>
      <c r="E28" s="128"/>
      <c r="F28" s="130"/>
      <c r="G28" s="131"/>
      <c r="H28" s="132"/>
    </row>
    <row r="29" customFormat="false" ht="12.75" hidden="false" customHeight="false" outlineLevel="0" collapsed="false">
      <c r="A29" s="104" t="s">
        <v>94</v>
      </c>
      <c r="B29" s="133"/>
      <c r="C29" s="135"/>
      <c r="D29" s="135"/>
      <c r="E29" s="134"/>
      <c r="F29" s="136"/>
      <c r="G29" s="135"/>
      <c r="H29" s="137"/>
    </row>
    <row r="31" customFormat="false" ht="50.25" hidden="false" customHeight="true" outlineLevel="0" collapsed="false"/>
    <row r="33" customFormat="false" ht="24.45" hidden="false" customHeight="false" outlineLevel="0" collapsed="false">
      <c r="A33" s="110" t="str">
        <f aca="false">$A$1</f>
        <v>Volejbal 2025</v>
      </c>
      <c r="B33" s="110"/>
      <c r="C33" s="110"/>
      <c r="D33" s="110"/>
      <c r="E33" s="110"/>
      <c r="F33" s="110"/>
      <c r="G33" s="110"/>
      <c r="H33" s="110"/>
    </row>
    <row r="34" customFormat="false" ht="12.75" hidden="false" customHeight="false" outlineLevel="0" collapsed="false">
      <c r="A34" s="111" t="s">
        <v>95</v>
      </c>
      <c r="B34" s="111"/>
      <c r="C34" s="112"/>
      <c r="D34" s="112"/>
      <c r="E34" s="112"/>
      <c r="F34" s="113"/>
      <c r="G34" s="114"/>
      <c r="H34" s="115"/>
    </row>
    <row r="35" customFormat="false" ht="12.75" hidden="false" customHeight="false" outlineLevel="0" collapsed="false">
      <c r="A35" s="111"/>
      <c r="B35" s="111"/>
      <c r="C35" s="83" t="str">
        <f aca="false">A38</f>
        <v>LACHTANI</v>
      </c>
      <c r="D35" s="83" t="str">
        <f aca="false">A41</f>
        <v>AZ VRÁTNO</v>
      </c>
      <c r="E35" s="83" t="str">
        <f aca="false">A44</f>
        <v>B-FIT</v>
      </c>
      <c r="F35" s="116" t="s">
        <v>86</v>
      </c>
      <c r="G35" s="85" t="s">
        <v>87</v>
      </c>
      <c r="H35" s="117" t="s">
        <v>79</v>
      </c>
    </row>
    <row r="36" customFormat="false" ht="12.75" hidden="false" customHeight="false" outlineLevel="0" collapsed="false">
      <c r="A36" s="111"/>
      <c r="B36" s="111"/>
      <c r="C36" s="87" t="s">
        <v>96</v>
      </c>
      <c r="D36" s="87" t="s">
        <v>97</v>
      </c>
      <c r="E36" s="87" t="s">
        <v>98</v>
      </c>
      <c r="F36" s="118"/>
      <c r="G36" s="119"/>
      <c r="H36" s="120"/>
    </row>
    <row r="37" customFormat="false" ht="12.75" hidden="false" customHeight="false" outlineLevel="0" collapsed="false">
      <c r="A37" s="121"/>
      <c r="B37" s="122"/>
      <c r="C37" s="123"/>
      <c r="D37" s="124"/>
      <c r="E37" s="124"/>
      <c r="F37" s="125"/>
      <c r="G37" s="124"/>
      <c r="H37" s="126"/>
    </row>
    <row r="38" customFormat="false" ht="12.75" hidden="false" customHeight="false" outlineLevel="0" collapsed="false">
      <c r="A38" s="97" t="str">
        <f aca="false">Skupiny!$C11</f>
        <v>LACHTANI</v>
      </c>
      <c r="B38" s="127"/>
      <c r="C38" s="128"/>
      <c r="D38" s="129"/>
      <c r="E38" s="129"/>
      <c r="F38" s="130"/>
      <c r="G38" s="131"/>
      <c r="H38" s="132"/>
    </row>
    <row r="39" customFormat="false" ht="12.75" hidden="false" customHeight="false" outlineLevel="0" collapsed="false">
      <c r="A39" s="104" t="s">
        <v>96</v>
      </c>
      <c r="B39" s="133"/>
      <c r="C39" s="134"/>
      <c r="D39" s="135"/>
      <c r="E39" s="135"/>
      <c r="F39" s="136"/>
      <c r="G39" s="135"/>
      <c r="H39" s="137"/>
    </row>
    <row r="40" customFormat="false" ht="12.75" hidden="false" customHeight="false" outlineLevel="0" collapsed="false">
      <c r="A40" s="121"/>
      <c r="B40" s="122"/>
      <c r="C40" s="124"/>
      <c r="D40" s="123"/>
      <c r="E40" s="124"/>
      <c r="F40" s="125"/>
      <c r="G40" s="124"/>
      <c r="H40" s="126"/>
    </row>
    <row r="41" customFormat="false" ht="12.75" hidden="false" customHeight="false" outlineLevel="0" collapsed="false">
      <c r="A41" s="97" t="str">
        <f aca="false">Skupiny!$E11</f>
        <v>AZ VRÁTNO</v>
      </c>
      <c r="B41" s="127"/>
      <c r="C41" s="129"/>
      <c r="D41" s="128"/>
      <c r="E41" s="129"/>
      <c r="F41" s="130"/>
      <c r="G41" s="131"/>
      <c r="H41" s="132"/>
    </row>
    <row r="42" customFormat="false" ht="12.75" hidden="false" customHeight="false" outlineLevel="0" collapsed="false">
      <c r="A42" s="104" t="s">
        <v>97</v>
      </c>
      <c r="B42" s="133"/>
      <c r="C42" s="135"/>
      <c r="D42" s="134"/>
      <c r="E42" s="135"/>
      <c r="F42" s="136"/>
      <c r="G42" s="135"/>
      <c r="H42" s="137"/>
    </row>
    <row r="43" customFormat="false" ht="12.75" hidden="false" customHeight="false" outlineLevel="0" collapsed="false">
      <c r="A43" s="121"/>
      <c r="B43" s="122"/>
      <c r="C43" s="124"/>
      <c r="D43" s="124"/>
      <c r="E43" s="123"/>
      <c r="F43" s="125"/>
      <c r="G43" s="124"/>
      <c r="H43" s="126"/>
    </row>
    <row r="44" customFormat="false" ht="12.75" hidden="false" customHeight="false" outlineLevel="0" collapsed="false">
      <c r="A44" s="97" t="str">
        <f aca="false">Skupiny!$G11</f>
        <v>B-FIT</v>
      </c>
      <c r="B44" s="127"/>
      <c r="C44" s="129"/>
      <c r="D44" s="129"/>
      <c r="E44" s="128"/>
      <c r="F44" s="130"/>
      <c r="G44" s="131"/>
      <c r="H44" s="132"/>
    </row>
    <row r="45" customFormat="false" ht="12.75" hidden="false" customHeight="false" outlineLevel="0" collapsed="false">
      <c r="A45" s="104" t="s">
        <v>98</v>
      </c>
      <c r="B45" s="133"/>
      <c r="C45" s="135"/>
      <c r="D45" s="135"/>
      <c r="E45" s="134"/>
      <c r="F45" s="136"/>
      <c r="G45" s="135"/>
      <c r="H45" s="137"/>
    </row>
    <row r="49" customFormat="false" ht="24.45" hidden="false" customHeight="false" outlineLevel="0" collapsed="false">
      <c r="A49" s="138"/>
      <c r="B49" s="138"/>
      <c r="C49" s="138"/>
      <c r="D49" s="138"/>
      <c r="E49" s="138"/>
      <c r="F49" s="138"/>
      <c r="G49" s="138"/>
      <c r="H49" s="138"/>
    </row>
    <row r="50" customFormat="false" ht="19.7" hidden="false" customHeight="false" outlineLevel="0" collapsed="false">
      <c r="A50" s="139"/>
      <c r="B50" s="139"/>
      <c r="C50" s="140"/>
      <c r="D50" s="140"/>
      <c r="E50" s="140"/>
      <c r="F50" s="141"/>
      <c r="G50" s="141"/>
      <c r="H50" s="142"/>
    </row>
    <row r="51" customFormat="false" ht="19.7" hidden="false" customHeight="false" outlineLevel="0" collapsed="false">
      <c r="A51" s="139"/>
      <c r="B51" s="139"/>
      <c r="C51" s="143"/>
      <c r="D51" s="143"/>
      <c r="E51" s="143"/>
      <c r="F51" s="144"/>
      <c r="G51" s="145"/>
      <c r="H51" s="144"/>
    </row>
    <row r="52" customFormat="false" ht="19.7" hidden="false" customHeight="false" outlineLevel="0" collapsed="false">
      <c r="A52" s="139"/>
      <c r="B52" s="139"/>
      <c r="C52" s="146"/>
      <c r="D52" s="146"/>
      <c r="E52" s="146"/>
      <c r="F52" s="141"/>
      <c r="G52" s="141"/>
      <c r="H52" s="142"/>
    </row>
    <row r="53" customFormat="false" ht="12.75" hidden="false" customHeight="false" outlineLevel="0" collapsed="false">
      <c r="A53" s="141"/>
      <c r="B53" s="141"/>
      <c r="C53" s="147"/>
      <c r="D53" s="147"/>
      <c r="E53" s="147"/>
      <c r="F53" s="147"/>
      <c r="G53" s="147"/>
      <c r="H53" s="147"/>
    </row>
    <row r="54" customFormat="false" ht="12.75" hidden="false" customHeight="false" outlineLevel="0" collapsed="false">
      <c r="A54" s="148"/>
      <c r="B54" s="141"/>
      <c r="C54" s="147"/>
      <c r="D54" s="149"/>
      <c r="E54" s="149"/>
      <c r="F54" s="147"/>
      <c r="G54" s="147"/>
      <c r="H54" s="147"/>
    </row>
    <row r="55" customFormat="false" ht="12.75" hidden="false" customHeight="false" outlineLevel="0" collapsed="false">
      <c r="A55" s="150"/>
      <c r="B55" s="141"/>
      <c r="C55" s="147"/>
      <c r="D55" s="147"/>
      <c r="E55" s="147"/>
      <c r="F55" s="147"/>
      <c r="G55" s="147"/>
      <c r="H55" s="147"/>
    </row>
    <row r="56" customFormat="false" ht="12.75" hidden="false" customHeight="false" outlineLevel="0" collapsed="false">
      <c r="A56" s="141"/>
      <c r="B56" s="141"/>
      <c r="C56" s="147"/>
      <c r="D56" s="147"/>
      <c r="E56" s="147"/>
      <c r="F56" s="147"/>
      <c r="G56" s="147"/>
      <c r="H56" s="147"/>
    </row>
    <row r="57" customFormat="false" ht="12.75" hidden="false" customHeight="false" outlineLevel="0" collapsed="false">
      <c r="A57" s="148"/>
      <c r="B57" s="141"/>
      <c r="C57" s="149"/>
      <c r="D57" s="147"/>
      <c r="E57" s="149"/>
      <c r="F57" s="147"/>
      <c r="G57" s="147"/>
      <c r="H57" s="147"/>
    </row>
    <row r="58" customFormat="false" ht="12.75" hidden="false" customHeight="false" outlineLevel="0" collapsed="false">
      <c r="A58" s="150"/>
      <c r="B58" s="141"/>
      <c r="C58" s="147"/>
      <c r="D58" s="147"/>
      <c r="E58" s="147"/>
      <c r="F58" s="147"/>
      <c r="G58" s="147"/>
      <c r="H58" s="147"/>
    </row>
    <row r="59" customFormat="false" ht="12.75" hidden="false" customHeight="false" outlineLevel="0" collapsed="false">
      <c r="A59" s="141"/>
      <c r="B59" s="141"/>
      <c r="C59" s="147"/>
      <c r="D59" s="147"/>
      <c r="E59" s="147"/>
      <c r="F59" s="147"/>
      <c r="G59" s="147"/>
      <c r="H59" s="147"/>
    </row>
    <row r="60" customFormat="false" ht="12.75" hidden="false" customHeight="false" outlineLevel="0" collapsed="false">
      <c r="A60" s="148"/>
      <c r="B60" s="141"/>
      <c r="C60" s="149"/>
      <c r="D60" s="149"/>
      <c r="E60" s="147"/>
      <c r="F60" s="147"/>
      <c r="G60" s="147"/>
      <c r="H60" s="147"/>
    </row>
    <row r="61" customFormat="false" ht="12.75" hidden="false" customHeight="false" outlineLevel="0" collapsed="false">
      <c r="A61" s="150"/>
      <c r="B61" s="141"/>
      <c r="C61" s="147"/>
      <c r="D61" s="147"/>
      <c r="E61" s="147"/>
      <c r="F61" s="147"/>
      <c r="G61" s="147"/>
      <c r="H61" s="147"/>
    </row>
    <row r="62" customFormat="false" ht="12.75" hidden="false" customHeight="false" outlineLevel="0" collapsed="false">
      <c r="A62" s="141"/>
      <c r="B62" s="141"/>
      <c r="C62" s="147"/>
      <c r="D62" s="147"/>
      <c r="E62" s="147"/>
      <c r="F62" s="147"/>
      <c r="G62" s="147"/>
      <c r="H62" s="147"/>
    </row>
    <row r="63" customFormat="false" ht="12.75" hidden="false" customHeight="false" outlineLevel="0" collapsed="false">
      <c r="A63" s="148"/>
      <c r="B63" s="141"/>
      <c r="C63" s="149"/>
      <c r="D63" s="149"/>
      <c r="E63" s="149"/>
      <c r="F63" s="147"/>
      <c r="G63" s="147"/>
      <c r="H63" s="147"/>
    </row>
    <row r="64" customFormat="false" ht="12.75" hidden="false" customHeight="false" outlineLevel="0" collapsed="false">
      <c r="A64" s="150"/>
      <c r="B64" s="141"/>
      <c r="C64" s="147"/>
      <c r="D64" s="147"/>
      <c r="E64" s="147"/>
      <c r="F64" s="147"/>
      <c r="G64" s="147"/>
      <c r="H64" s="147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H1"/>
    <mergeCell ref="A2:B4"/>
    <mergeCell ref="A17:H17"/>
    <mergeCell ref="A18:B20"/>
    <mergeCell ref="A33:H33"/>
    <mergeCell ref="A34:B36"/>
  </mergeCells>
  <printOptions headings="false" gridLines="false" gridLinesSet="true" horizontalCentered="false" verticalCentered="false"/>
  <pageMargins left="0.297916666666667" right="0.0993055555555556" top="0.318055555555556" bottom="0.104861111111111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8" colorId="64" zoomScale="140" zoomScaleNormal="140" zoomScalePageLayoutView="100" workbookViewId="0">
      <selection pane="topLeft" activeCell="C48" activeCellId="0" sqref="C48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2" min="2" style="1" width="7.57"/>
    <col collapsed="false" customWidth="true" hidden="false" outlineLevel="0" max="3" min="3" style="5" width="18.89"/>
    <col collapsed="false" customWidth="true" hidden="false" outlineLevel="0" max="5" min="4" style="5" width="17.71"/>
    <col collapsed="false" customWidth="true" hidden="false" outlineLevel="0" max="8" min="6" style="1" width="14.01"/>
  </cols>
  <sheetData>
    <row r="1" customFormat="false" ht="38.25" hidden="false" customHeight="true" outlineLevel="0" collapsed="false">
      <c r="A1" s="77" t="str">
        <f aca="false">"Nohejbal " &amp;Týmy!B2</f>
        <v>Nohejbal 2025</v>
      </c>
      <c r="B1" s="77"/>
      <c r="C1" s="77"/>
      <c r="D1" s="77"/>
      <c r="E1" s="77"/>
      <c r="F1" s="77"/>
      <c r="G1" s="77"/>
      <c r="H1" s="77"/>
    </row>
    <row r="2" customFormat="false" ht="12.75" hidden="false" customHeight="false" outlineLevel="0" collapsed="false">
      <c r="A2" s="78" t="s">
        <v>85</v>
      </c>
      <c r="B2" s="78"/>
      <c r="C2" s="79"/>
      <c r="D2" s="79"/>
      <c r="E2" s="79"/>
      <c r="F2" s="80"/>
      <c r="G2" s="81"/>
      <c r="H2" s="82"/>
    </row>
    <row r="3" customFormat="false" ht="12.75" hidden="false" customHeight="false" outlineLevel="0" collapsed="false">
      <c r="A3" s="78"/>
      <c r="B3" s="78"/>
      <c r="C3" s="83" t="str">
        <f aca="false">A6</f>
        <v>VORVANI</v>
      </c>
      <c r="D3" s="83" t="str">
        <f aca="false">A9</f>
        <v>KREDATI</v>
      </c>
      <c r="E3" s="83" t="str">
        <f aca="false">A12</f>
        <v>B-FIT</v>
      </c>
      <c r="F3" s="84" t="s">
        <v>86</v>
      </c>
      <c r="G3" s="85" t="s">
        <v>87</v>
      </c>
      <c r="H3" s="86" t="s">
        <v>79</v>
      </c>
    </row>
    <row r="4" customFormat="false" ht="12.75" hidden="false" customHeight="false" outlineLevel="0" collapsed="false">
      <c r="A4" s="78"/>
      <c r="B4" s="78"/>
      <c r="C4" s="87" t="s">
        <v>88</v>
      </c>
      <c r="D4" s="87" t="s">
        <v>89</v>
      </c>
      <c r="E4" s="87" t="s">
        <v>90</v>
      </c>
      <c r="F4" s="88"/>
      <c r="G4" s="89"/>
      <c r="H4" s="90"/>
    </row>
    <row r="5" customFormat="false" ht="12.75" hidden="false" customHeight="false" outlineLevel="0" collapsed="false">
      <c r="A5" s="91"/>
      <c r="B5" s="92"/>
      <c r="C5" s="93"/>
      <c r="D5" s="94"/>
      <c r="E5" s="94"/>
      <c r="F5" s="95"/>
      <c r="G5" s="94"/>
      <c r="H5" s="96"/>
    </row>
    <row r="6" customFormat="false" ht="12.75" hidden="false" customHeight="false" outlineLevel="0" collapsed="false">
      <c r="A6" s="97" t="str">
        <f aca="false">Skupiny!$C21</f>
        <v>VORVANI</v>
      </c>
      <c r="B6" s="98"/>
      <c r="C6" s="99"/>
      <c r="D6" s="100"/>
      <c r="E6" s="100"/>
      <c r="F6" s="101"/>
      <c r="G6" s="102"/>
      <c r="H6" s="103"/>
    </row>
    <row r="7" customFormat="false" ht="12.75" hidden="false" customHeight="false" outlineLevel="0" collapsed="false">
      <c r="A7" s="104" t="s">
        <v>88</v>
      </c>
      <c r="B7" s="105"/>
      <c r="C7" s="106"/>
      <c r="D7" s="107"/>
      <c r="E7" s="107"/>
      <c r="F7" s="108"/>
      <c r="G7" s="107"/>
      <c r="H7" s="109"/>
    </row>
    <row r="8" customFormat="false" ht="12.75" hidden="false" customHeight="false" outlineLevel="0" collapsed="false">
      <c r="A8" s="91"/>
      <c r="B8" s="92"/>
      <c r="C8" s="94"/>
      <c r="D8" s="93"/>
      <c r="E8" s="94"/>
      <c r="F8" s="95"/>
      <c r="G8" s="94"/>
      <c r="H8" s="96"/>
    </row>
    <row r="9" customFormat="false" ht="12.75" hidden="false" customHeight="false" outlineLevel="0" collapsed="false">
      <c r="A9" s="97" t="str">
        <f aca="false">Skupiny!$E21</f>
        <v>KREDATI</v>
      </c>
      <c r="B9" s="98"/>
      <c r="C9" s="100"/>
      <c r="D9" s="99"/>
      <c r="E9" s="100"/>
      <c r="F9" s="101"/>
      <c r="G9" s="102"/>
      <c r="H9" s="103"/>
    </row>
    <row r="10" customFormat="false" ht="12.75" hidden="false" customHeight="false" outlineLevel="0" collapsed="false">
      <c r="A10" s="104" t="s">
        <v>89</v>
      </c>
      <c r="B10" s="105"/>
      <c r="C10" s="107"/>
      <c r="D10" s="106"/>
      <c r="E10" s="107"/>
      <c r="F10" s="108"/>
      <c r="G10" s="107"/>
      <c r="H10" s="109"/>
    </row>
    <row r="11" customFormat="false" ht="12.75" hidden="false" customHeight="false" outlineLevel="0" collapsed="false">
      <c r="A11" s="91"/>
      <c r="B11" s="92"/>
      <c r="C11" s="94"/>
      <c r="D11" s="94"/>
      <c r="E11" s="93"/>
      <c r="F11" s="95"/>
      <c r="G11" s="94"/>
      <c r="H11" s="96"/>
    </row>
    <row r="12" customFormat="false" ht="12.75" hidden="false" customHeight="false" outlineLevel="0" collapsed="false">
      <c r="A12" s="97" t="str">
        <f aca="false">Skupiny!$G21</f>
        <v>B-FIT</v>
      </c>
      <c r="B12" s="98"/>
      <c r="C12" s="100"/>
      <c r="D12" s="100"/>
      <c r="E12" s="99"/>
      <c r="F12" s="101"/>
      <c r="G12" s="102"/>
      <c r="H12" s="103"/>
    </row>
    <row r="13" customFormat="false" ht="12.75" hidden="false" customHeight="false" outlineLevel="0" collapsed="false">
      <c r="A13" s="104" t="s">
        <v>90</v>
      </c>
      <c r="B13" s="105"/>
      <c r="C13" s="107"/>
      <c r="D13" s="107"/>
      <c r="E13" s="106"/>
      <c r="F13" s="108"/>
      <c r="G13" s="107"/>
      <c r="H13" s="109"/>
    </row>
    <row r="17" customFormat="false" ht="39" hidden="false" customHeight="true" outlineLevel="0" collapsed="false">
      <c r="A17" s="110" t="str">
        <f aca="false">$A$1</f>
        <v>Nohejbal 2025</v>
      </c>
      <c r="B17" s="110"/>
      <c r="C17" s="110"/>
      <c r="D17" s="110"/>
      <c r="E17" s="110"/>
      <c r="F17" s="110"/>
      <c r="G17" s="110"/>
      <c r="H17" s="110"/>
    </row>
    <row r="18" customFormat="false" ht="12.75" hidden="false" customHeight="false" outlineLevel="0" collapsed="false">
      <c r="A18" s="111" t="s">
        <v>91</v>
      </c>
      <c r="B18" s="111"/>
      <c r="C18" s="112"/>
      <c r="D18" s="112"/>
      <c r="E18" s="112"/>
      <c r="F18" s="113"/>
      <c r="G18" s="114"/>
      <c r="H18" s="115"/>
    </row>
    <row r="19" customFormat="false" ht="12.75" hidden="false" customHeight="false" outlineLevel="0" collapsed="false">
      <c r="A19" s="111"/>
      <c r="B19" s="111"/>
      <c r="C19" s="83" t="str">
        <f aca="false">A22</f>
        <v>VK ORLI PŘÍČNICE</v>
      </c>
      <c r="D19" s="83" t="str">
        <f aca="false">A25</f>
        <v>AZ VRÁTNO</v>
      </c>
      <c r="E19" s="83" t="str">
        <f aca="false">A28</f>
        <v>VLČÁCI</v>
      </c>
      <c r="F19" s="116" t="s">
        <v>86</v>
      </c>
      <c r="G19" s="85" t="s">
        <v>87</v>
      </c>
      <c r="H19" s="117" t="s">
        <v>79</v>
      </c>
    </row>
    <row r="20" customFormat="false" ht="12.75" hidden="false" customHeight="false" outlineLevel="0" collapsed="false">
      <c r="A20" s="111"/>
      <c r="B20" s="111"/>
      <c r="C20" s="87" t="s">
        <v>92</v>
      </c>
      <c r="D20" s="87" t="s">
        <v>93</v>
      </c>
      <c r="E20" s="87" t="s">
        <v>94</v>
      </c>
      <c r="F20" s="118"/>
      <c r="G20" s="119"/>
      <c r="H20" s="120"/>
    </row>
    <row r="21" customFormat="false" ht="12.75" hidden="false" customHeight="false" outlineLevel="0" collapsed="false">
      <c r="A21" s="121"/>
      <c r="B21" s="122"/>
      <c r="C21" s="123"/>
      <c r="D21" s="124"/>
      <c r="E21" s="124"/>
      <c r="F21" s="125"/>
      <c r="G21" s="124"/>
      <c r="H21" s="126"/>
    </row>
    <row r="22" customFormat="false" ht="12.75" hidden="false" customHeight="false" outlineLevel="0" collapsed="false">
      <c r="A22" s="97" t="str">
        <f aca="false">Skupiny!$C22</f>
        <v>VK ORLI PŘÍČNICE</v>
      </c>
      <c r="B22" s="127"/>
      <c r="C22" s="128"/>
      <c r="D22" s="129"/>
      <c r="E22" s="129"/>
      <c r="F22" s="130"/>
      <c r="G22" s="131"/>
      <c r="H22" s="132"/>
    </row>
    <row r="23" customFormat="false" ht="12.75" hidden="false" customHeight="false" outlineLevel="0" collapsed="false">
      <c r="A23" s="104" t="s">
        <v>92</v>
      </c>
      <c r="B23" s="133"/>
      <c r="C23" s="134"/>
      <c r="D23" s="135"/>
      <c r="E23" s="135"/>
      <c r="F23" s="136"/>
      <c r="G23" s="135"/>
      <c r="H23" s="137"/>
    </row>
    <row r="24" customFormat="false" ht="12.75" hidden="false" customHeight="false" outlineLevel="0" collapsed="false">
      <c r="A24" s="121"/>
      <c r="B24" s="122"/>
      <c r="C24" s="124"/>
      <c r="D24" s="123"/>
      <c r="E24" s="124"/>
      <c r="F24" s="125"/>
      <c r="G24" s="124"/>
      <c r="H24" s="126"/>
    </row>
    <row r="25" customFormat="false" ht="12.75" hidden="false" customHeight="false" outlineLevel="0" collapsed="false">
      <c r="A25" s="97" t="str">
        <f aca="false">Skupiny!$E22</f>
        <v>AZ VRÁTNO</v>
      </c>
      <c r="B25" s="127"/>
      <c r="C25" s="129"/>
      <c r="D25" s="128"/>
      <c r="E25" s="129"/>
      <c r="F25" s="130"/>
      <c r="G25" s="131"/>
      <c r="H25" s="132"/>
    </row>
    <row r="26" customFormat="false" ht="12.75" hidden="false" customHeight="false" outlineLevel="0" collapsed="false">
      <c r="A26" s="104" t="s">
        <v>93</v>
      </c>
      <c r="B26" s="133"/>
      <c r="C26" s="135"/>
      <c r="D26" s="134"/>
      <c r="E26" s="135"/>
      <c r="F26" s="136"/>
      <c r="G26" s="135"/>
      <c r="H26" s="137"/>
    </row>
    <row r="27" customFormat="false" ht="12.75" hidden="false" customHeight="false" outlineLevel="0" collapsed="false">
      <c r="A27" s="121"/>
      <c r="B27" s="122"/>
      <c r="C27" s="124"/>
      <c r="D27" s="124"/>
      <c r="E27" s="123"/>
      <c r="F27" s="125"/>
      <c r="G27" s="124"/>
      <c r="H27" s="126"/>
    </row>
    <row r="28" customFormat="false" ht="12.75" hidden="false" customHeight="false" outlineLevel="0" collapsed="false">
      <c r="A28" s="97" t="str">
        <f aca="false">Skupiny!$G22</f>
        <v>VLČÁCI</v>
      </c>
      <c r="B28" s="127"/>
      <c r="C28" s="129"/>
      <c r="D28" s="129"/>
      <c r="E28" s="128"/>
      <c r="F28" s="130"/>
      <c r="G28" s="131"/>
      <c r="H28" s="132"/>
    </row>
    <row r="29" customFormat="false" ht="12.75" hidden="false" customHeight="false" outlineLevel="0" collapsed="false">
      <c r="A29" s="104" t="s">
        <v>94</v>
      </c>
      <c r="B29" s="133"/>
      <c r="C29" s="135"/>
      <c r="D29" s="135"/>
      <c r="E29" s="134"/>
      <c r="F29" s="136"/>
      <c r="G29" s="135"/>
      <c r="H29" s="137"/>
    </row>
    <row r="33" customFormat="false" ht="24.45" hidden="false" customHeight="false" outlineLevel="0" collapsed="false">
      <c r="A33" s="110" t="str">
        <f aca="false">$A$1</f>
        <v>Nohejbal 2025</v>
      </c>
      <c r="B33" s="110"/>
      <c r="C33" s="110"/>
      <c r="D33" s="110"/>
      <c r="E33" s="110"/>
      <c r="F33" s="110"/>
      <c r="G33" s="110"/>
      <c r="H33" s="110"/>
    </row>
    <row r="34" customFormat="false" ht="12.75" hidden="false" customHeight="false" outlineLevel="0" collapsed="false">
      <c r="A34" s="111" t="s">
        <v>95</v>
      </c>
      <c r="B34" s="111"/>
      <c r="C34" s="112"/>
      <c r="D34" s="112"/>
      <c r="E34" s="112"/>
      <c r="F34" s="113"/>
      <c r="G34" s="114"/>
      <c r="H34" s="115"/>
    </row>
    <row r="35" customFormat="false" ht="12.75" hidden="false" customHeight="false" outlineLevel="0" collapsed="false">
      <c r="A35" s="111"/>
      <c r="B35" s="111"/>
      <c r="C35" s="83" t="str">
        <f aca="false">A38</f>
        <v>LACHTANI</v>
      </c>
      <c r="D35" s="83" t="str">
        <f aca="false">A41</f>
        <v>GUMOKOV C</v>
      </c>
      <c r="E35" s="83" t="str">
        <f aca="false">A44</f>
        <v>ROKYTNÍK</v>
      </c>
      <c r="F35" s="116" t="s">
        <v>86</v>
      </c>
      <c r="G35" s="85" t="s">
        <v>87</v>
      </c>
      <c r="H35" s="117" t="s">
        <v>79</v>
      </c>
    </row>
    <row r="36" customFormat="false" ht="12.75" hidden="false" customHeight="false" outlineLevel="0" collapsed="false">
      <c r="A36" s="111"/>
      <c r="B36" s="111"/>
      <c r="C36" s="87" t="s">
        <v>96</v>
      </c>
      <c r="D36" s="87" t="s">
        <v>97</v>
      </c>
      <c r="E36" s="87" t="s">
        <v>98</v>
      </c>
      <c r="F36" s="118"/>
      <c r="G36" s="119"/>
      <c r="H36" s="120"/>
    </row>
    <row r="37" customFormat="false" ht="12.75" hidden="false" customHeight="false" outlineLevel="0" collapsed="false">
      <c r="A37" s="121"/>
      <c r="B37" s="122"/>
      <c r="C37" s="123"/>
      <c r="D37" s="124"/>
      <c r="E37" s="124"/>
      <c r="F37" s="125"/>
      <c r="G37" s="124"/>
      <c r="H37" s="126"/>
    </row>
    <row r="38" customFormat="false" ht="12.75" hidden="false" customHeight="false" outlineLevel="0" collapsed="false">
      <c r="A38" s="97" t="str">
        <f aca="false">Skupiny!$C23</f>
        <v>LACHTANI</v>
      </c>
      <c r="B38" s="127"/>
      <c r="C38" s="128"/>
      <c r="D38" s="129"/>
      <c r="E38" s="129"/>
      <c r="F38" s="130"/>
      <c r="G38" s="131"/>
      <c r="H38" s="132"/>
    </row>
    <row r="39" customFormat="false" ht="12.75" hidden="false" customHeight="false" outlineLevel="0" collapsed="false">
      <c r="A39" s="104" t="s">
        <v>96</v>
      </c>
      <c r="B39" s="133"/>
      <c r="C39" s="134"/>
      <c r="D39" s="135"/>
      <c r="E39" s="135"/>
      <c r="F39" s="136"/>
      <c r="G39" s="135"/>
      <c r="H39" s="137"/>
    </row>
    <row r="40" customFormat="false" ht="12.75" hidden="false" customHeight="false" outlineLevel="0" collapsed="false">
      <c r="A40" s="121"/>
      <c r="B40" s="122"/>
      <c r="C40" s="124"/>
      <c r="D40" s="123"/>
      <c r="E40" s="124"/>
      <c r="F40" s="125"/>
      <c r="G40" s="124"/>
      <c r="H40" s="126"/>
    </row>
    <row r="41" customFormat="false" ht="12.75" hidden="false" customHeight="false" outlineLevel="0" collapsed="false">
      <c r="A41" s="97" t="str">
        <f aca="false">Skupiny!$E23</f>
        <v>GUMOKOV C</v>
      </c>
      <c r="B41" s="127"/>
      <c r="C41" s="129"/>
      <c r="D41" s="128"/>
      <c r="E41" s="129"/>
      <c r="F41" s="130"/>
      <c r="G41" s="131"/>
      <c r="H41" s="132"/>
    </row>
    <row r="42" customFormat="false" ht="12.75" hidden="false" customHeight="false" outlineLevel="0" collapsed="false">
      <c r="A42" s="104" t="s">
        <v>97</v>
      </c>
      <c r="B42" s="133"/>
      <c r="C42" s="135"/>
      <c r="D42" s="134"/>
      <c r="E42" s="135"/>
      <c r="F42" s="136"/>
      <c r="G42" s="135"/>
      <c r="H42" s="137"/>
    </row>
    <row r="43" customFormat="false" ht="12.75" hidden="false" customHeight="false" outlineLevel="0" collapsed="false">
      <c r="A43" s="121"/>
      <c r="B43" s="122"/>
      <c r="C43" s="124"/>
      <c r="D43" s="124"/>
      <c r="E43" s="123"/>
      <c r="F43" s="125"/>
      <c r="G43" s="124"/>
      <c r="H43" s="126"/>
    </row>
    <row r="44" customFormat="false" ht="12.75" hidden="false" customHeight="false" outlineLevel="0" collapsed="false">
      <c r="A44" s="97" t="str">
        <f aca="false">Skupiny!$G23</f>
        <v>ROKYTNÍK</v>
      </c>
      <c r="B44" s="127"/>
      <c r="C44" s="129"/>
      <c r="D44" s="129"/>
      <c r="E44" s="128"/>
      <c r="F44" s="130"/>
      <c r="G44" s="131"/>
      <c r="H44" s="132"/>
    </row>
    <row r="45" customFormat="false" ht="12.75" hidden="false" customHeight="false" outlineLevel="0" collapsed="false">
      <c r="A45" s="104" t="s">
        <v>98</v>
      </c>
      <c r="B45" s="133"/>
      <c r="C45" s="135"/>
      <c r="D45" s="135"/>
      <c r="E45" s="134"/>
      <c r="F45" s="136"/>
      <c r="G45" s="135"/>
      <c r="H45" s="137"/>
    </row>
    <row r="49" customFormat="false" ht="25.5" hidden="false" customHeight="false" outlineLevel="0" collapsed="false">
      <c r="A49" s="138"/>
      <c r="B49" s="138"/>
      <c r="C49" s="138"/>
      <c r="D49" s="138"/>
      <c r="E49" s="138"/>
      <c r="F49" s="138"/>
      <c r="G49" s="138"/>
      <c r="H49" s="138"/>
    </row>
    <row r="50" customFormat="false" ht="19.7" hidden="false" customHeight="false" outlineLevel="0" collapsed="false">
      <c r="A50" s="139"/>
      <c r="B50" s="139"/>
      <c r="C50" s="140"/>
      <c r="D50" s="140"/>
      <c r="E50" s="140"/>
      <c r="F50" s="141"/>
      <c r="G50" s="141"/>
      <c r="H50" s="142"/>
    </row>
    <row r="51" customFormat="false" ht="19.7" hidden="false" customHeight="false" outlineLevel="0" collapsed="false">
      <c r="A51" s="139"/>
      <c r="B51" s="139"/>
      <c r="C51" s="143"/>
      <c r="D51" s="143"/>
      <c r="E51" s="143"/>
      <c r="F51" s="144"/>
      <c r="G51" s="145"/>
      <c r="H51" s="144"/>
    </row>
    <row r="52" customFormat="false" ht="19.7" hidden="false" customHeight="false" outlineLevel="0" collapsed="false">
      <c r="A52" s="139"/>
      <c r="B52" s="139"/>
      <c r="C52" s="146"/>
      <c r="D52" s="146"/>
      <c r="E52" s="146"/>
      <c r="F52" s="141"/>
      <c r="G52" s="141"/>
      <c r="H52" s="142"/>
    </row>
    <row r="53" customFormat="false" ht="12.75" hidden="false" customHeight="false" outlineLevel="0" collapsed="false">
      <c r="A53" s="141"/>
      <c r="B53" s="141"/>
      <c r="C53" s="147"/>
      <c r="D53" s="147"/>
      <c r="E53" s="147"/>
      <c r="F53" s="147"/>
      <c r="G53" s="147"/>
      <c r="H53" s="147"/>
    </row>
    <row r="54" customFormat="false" ht="12.75" hidden="false" customHeight="false" outlineLevel="0" collapsed="false">
      <c r="A54" s="148"/>
      <c r="B54" s="141"/>
      <c r="C54" s="147"/>
      <c r="D54" s="149"/>
      <c r="E54" s="149"/>
      <c r="F54" s="147"/>
      <c r="G54" s="147"/>
      <c r="H54" s="147"/>
    </row>
    <row r="55" customFormat="false" ht="12.75" hidden="false" customHeight="false" outlineLevel="0" collapsed="false">
      <c r="A55" s="150"/>
      <c r="B55" s="141"/>
      <c r="C55" s="147"/>
      <c r="D55" s="147"/>
      <c r="E55" s="147"/>
      <c r="F55" s="147"/>
      <c r="G55" s="147"/>
      <c r="H55" s="147"/>
    </row>
    <row r="56" customFormat="false" ht="12.75" hidden="false" customHeight="false" outlineLevel="0" collapsed="false">
      <c r="A56" s="141"/>
      <c r="B56" s="141"/>
      <c r="C56" s="147"/>
      <c r="D56" s="147"/>
      <c r="E56" s="147"/>
      <c r="F56" s="147"/>
      <c r="G56" s="147"/>
      <c r="H56" s="147"/>
    </row>
    <row r="57" customFormat="false" ht="12.75" hidden="false" customHeight="false" outlineLevel="0" collapsed="false">
      <c r="A57" s="148"/>
      <c r="B57" s="141"/>
      <c r="C57" s="149"/>
      <c r="D57" s="147"/>
      <c r="E57" s="149"/>
      <c r="F57" s="147"/>
      <c r="G57" s="147"/>
      <c r="H57" s="147"/>
    </row>
    <row r="58" customFormat="false" ht="12.75" hidden="false" customHeight="false" outlineLevel="0" collapsed="false">
      <c r="A58" s="150"/>
      <c r="B58" s="141"/>
      <c r="C58" s="147"/>
      <c r="D58" s="147"/>
      <c r="E58" s="147"/>
      <c r="F58" s="147"/>
      <c r="G58" s="147"/>
      <c r="H58" s="147"/>
    </row>
    <row r="59" customFormat="false" ht="12.75" hidden="false" customHeight="false" outlineLevel="0" collapsed="false">
      <c r="A59" s="141"/>
      <c r="B59" s="141"/>
      <c r="C59" s="147"/>
      <c r="D59" s="147"/>
      <c r="E59" s="147"/>
      <c r="F59" s="147"/>
      <c r="G59" s="147"/>
      <c r="H59" s="147"/>
    </row>
    <row r="60" customFormat="false" ht="12.75" hidden="false" customHeight="false" outlineLevel="0" collapsed="false">
      <c r="A60" s="148"/>
      <c r="B60" s="141"/>
      <c r="C60" s="149"/>
      <c r="D60" s="149"/>
      <c r="E60" s="147"/>
      <c r="F60" s="147"/>
      <c r="G60" s="147"/>
      <c r="H60" s="147"/>
    </row>
    <row r="61" customFormat="false" ht="12.75" hidden="false" customHeight="false" outlineLevel="0" collapsed="false">
      <c r="A61" s="150"/>
      <c r="B61" s="141"/>
      <c r="C61" s="147"/>
      <c r="D61" s="147"/>
      <c r="E61" s="147"/>
      <c r="F61" s="147"/>
      <c r="G61" s="147"/>
      <c r="H61" s="147"/>
    </row>
    <row r="62" customFormat="false" ht="12.75" hidden="false" customHeight="false" outlineLevel="0" collapsed="false">
      <c r="A62" s="141"/>
      <c r="B62" s="141"/>
      <c r="C62" s="147"/>
      <c r="D62" s="147"/>
      <c r="E62" s="147"/>
      <c r="F62" s="147"/>
      <c r="G62" s="147"/>
      <c r="H62" s="147"/>
    </row>
    <row r="63" customFormat="false" ht="12.75" hidden="false" customHeight="false" outlineLevel="0" collapsed="false">
      <c r="A63" s="148"/>
      <c r="B63" s="141"/>
      <c r="C63" s="149"/>
      <c r="D63" s="149"/>
      <c r="E63" s="149"/>
      <c r="F63" s="147"/>
      <c r="G63" s="147"/>
      <c r="H63" s="147"/>
    </row>
    <row r="64" customFormat="false" ht="12.75" hidden="false" customHeight="false" outlineLevel="0" collapsed="false">
      <c r="A64" s="150"/>
      <c r="B64" s="141"/>
      <c r="C64" s="147"/>
      <c r="D64" s="147"/>
      <c r="E64" s="147"/>
      <c r="F64" s="147"/>
      <c r="G64" s="147"/>
      <c r="H64" s="147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H1"/>
    <mergeCell ref="A2:B4"/>
    <mergeCell ref="A17:H17"/>
    <mergeCell ref="A18:B20"/>
    <mergeCell ref="A33:H33"/>
    <mergeCell ref="A34:B36"/>
  </mergeCells>
  <printOptions headings="false" gridLines="false" gridLinesSet="true" horizontalCentered="false" verticalCentered="false"/>
  <pageMargins left="0.350694444444445" right="0.0993055555555556" top="0.49375" bottom="0.0645833333333333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7" colorId="64" zoomScale="140" zoomScaleNormal="140" zoomScalePageLayoutView="100" workbookViewId="0">
      <selection pane="topLeft" activeCell="A1" activeCellId="0" sqref="A1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2" min="2" style="1" width="8"/>
    <col collapsed="false" customWidth="true" hidden="false" outlineLevel="0" max="3" min="3" style="5" width="19.48"/>
    <col collapsed="false" customWidth="true" hidden="false" outlineLevel="0" max="5" min="4" style="5" width="17.71"/>
    <col collapsed="false" customWidth="true" hidden="false" outlineLevel="0" max="8" min="6" style="1" width="14.01"/>
  </cols>
  <sheetData>
    <row r="1" customFormat="false" ht="38.25" hidden="false" customHeight="true" outlineLevel="0" collapsed="false">
      <c r="A1" s="77" t="str">
        <f aca="false">"Tenis " &amp;Týmy!B2</f>
        <v>Tenis 2025</v>
      </c>
      <c r="B1" s="77"/>
      <c r="C1" s="77"/>
      <c r="D1" s="77"/>
      <c r="E1" s="77"/>
      <c r="F1" s="77"/>
      <c r="G1" s="77"/>
      <c r="H1" s="77"/>
    </row>
    <row r="2" customFormat="false" ht="12.75" hidden="false" customHeight="false" outlineLevel="0" collapsed="false">
      <c r="A2" s="78" t="s">
        <v>85</v>
      </c>
      <c r="B2" s="78"/>
      <c r="C2" s="79"/>
      <c r="D2" s="79"/>
      <c r="E2" s="79"/>
      <c r="F2" s="80"/>
      <c r="G2" s="81"/>
      <c r="H2" s="82"/>
    </row>
    <row r="3" customFormat="false" ht="12.75" hidden="false" customHeight="false" outlineLevel="0" collapsed="false">
      <c r="A3" s="78"/>
      <c r="B3" s="78"/>
      <c r="C3" s="83" t="str">
        <f aca="false">A6</f>
        <v>VORVANI</v>
      </c>
      <c r="D3" s="83" t="str">
        <f aca="false">A9</f>
        <v>AZ VRÁTNO</v>
      </c>
      <c r="E3" s="83" t="str">
        <f aca="false">A12</f>
        <v>ROKYTNÍK</v>
      </c>
      <c r="F3" s="84" t="s">
        <v>86</v>
      </c>
      <c r="G3" s="85" t="s">
        <v>87</v>
      </c>
      <c r="H3" s="86" t="s">
        <v>79</v>
      </c>
    </row>
    <row r="4" customFormat="false" ht="12.75" hidden="false" customHeight="false" outlineLevel="0" collapsed="false">
      <c r="A4" s="78"/>
      <c r="B4" s="78"/>
      <c r="C4" s="87" t="s">
        <v>88</v>
      </c>
      <c r="D4" s="87" t="s">
        <v>89</v>
      </c>
      <c r="E4" s="87" t="s">
        <v>90</v>
      </c>
      <c r="F4" s="88"/>
      <c r="G4" s="89"/>
      <c r="H4" s="90"/>
    </row>
    <row r="5" customFormat="false" ht="12.75" hidden="false" customHeight="false" outlineLevel="0" collapsed="false">
      <c r="A5" s="91"/>
      <c r="B5" s="92"/>
      <c r="C5" s="93"/>
      <c r="D5" s="94"/>
      <c r="E5" s="94"/>
      <c r="F5" s="95"/>
      <c r="G5" s="94"/>
      <c r="H5" s="96"/>
    </row>
    <row r="6" customFormat="false" ht="12.75" hidden="false" customHeight="false" outlineLevel="0" collapsed="false">
      <c r="A6" s="97" t="str">
        <f aca="false">Skupiny!$C27</f>
        <v>VORVANI</v>
      </c>
      <c r="B6" s="98"/>
      <c r="C6" s="99"/>
      <c r="D6" s="100"/>
      <c r="E6" s="100"/>
      <c r="F6" s="101"/>
      <c r="G6" s="102"/>
      <c r="H6" s="103"/>
    </row>
    <row r="7" customFormat="false" ht="12.75" hidden="false" customHeight="false" outlineLevel="0" collapsed="false">
      <c r="A7" s="104" t="s">
        <v>88</v>
      </c>
      <c r="B7" s="105"/>
      <c r="C7" s="106"/>
      <c r="D7" s="107"/>
      <c r="E7" s="107"/>
      <c r="F7" s="108"/>
      <c r="G7" s="107"/>
      <c r="H7" s="109"/>
    </row>
    <row r="8" customFormat="false" ht="12.75" hidden="false" customHeight="false" outlineLevel="0" collapsed="false">
      <c r="A8" s="91"/>
      <c r="B8" s="92"/>
      <c r="C8" s="94"/>
      <c r="D8" s="93"/>
      <c r="E8" s="94"/>
      <c r="F8" s="95"/>
      <c r="G8" s="94"/>
      <c r="H8" s="96"/>
    </row>
    <row r="9" customFormat="false" ht="12.75" hidden="false" customHeight="false" outlineLevel="0" collapsed="false">
      <c r="A9" s="97" t="str">
        <f aca="false">Skupiny!$E27</f>
        <v>AZ VRÁTNO</v>
      </c>
      <c r="B9" s="98"/>
      <c r="C9" s="100"/>
      <c r="D9" s="99"/>
      <c r="E9" s="100"/>
      <c r="F9" s="101"/>
      <c r="G9" s="102"/>
      <c r="H9" s="103"/>
    </row>
    <row r="10" customFormat="false" ht="12.75" hidden="false" customHeight="false" outlineLevel="0" collapsed="false">
      <c r="A10" s="104" t="s">
        <v>89</v>
      </c>
      <c r="B10" s="105"/>
      <c r="C10" s="107"/>
      <c r="D10" s="106"/>
      <c r="E10" s="107"/>
      <c r="F10" s="108"/>
      <c r="G10" s="107"/>
      <c r="H10" s="109"/>
    </row>
    <row r="11" customFormat="false" ht="12.75" hidden="false" customHeight="false" outlineLevel="0" collapsed="false">
      <c r="A11" s="91"/>
      <c r="B11" s="92"/>
      <c r="C11" s="94"/>
      <c r="D11" s="94"/>
      <c r="E11" s="93"/>
      <c r="F11" s="95"/>
      <c r="G11" s="94"/>
      <c r="H11" s="96"/>
    </row>
    <row r="12" customFormat="false" ht="12.75" hidden="false" customHeight="false" outlineLevel="0" collapsed="false">
      <c r="A12" s="97" t="str">
        <f aca="false">Skupiny!$G27</f>
        <v>ROKYTNÍK</v>
      </c>
      <c r="B12" s="98"/>
      <c r="C12" s="100"/>
      <c r="D12" s="100"/>
      <c r="E12" s="99"/>
      <c r="F12" s="101"/>
      <c r="G12" s="102"/>
      <c r="H12" s="103"/>
    </row>
    <row r="13" customFormat="false" ht="12.75" hidden="false" customHeight="false" outlineLevel="0" collapsed="false">
      <c r="A13" s="104" t="s">
        <v>90</v>
      </c>
      <c r="B13" s="105"/>
      <c r="C13" s="107"/>
      <c r="D13" s="107"/>
      <c r="E13" s="106"/>
      <c r="F13" s="108"/>
      <c r="G13" s="107"/>
      <c r="H13" s="109"/>
    </row>
    <row r="17" customFormat="false" ht="39" hidden="false" customHeight="true" outlineLevel="0" collapsed="false">
      <c r="A17" s="110" t="str">
        <f aca="false">$A$1</f>
        <v>Tenis 2025</v>
      </c>
      <c r="B17" s="110"/>
      <c r="C17" s="110"/>
      <c r="D17" s="110"/>
      <c r="E17" s="110"/>
      <c r="F17" s="110"/>
      <c r="G17" s="110"/>
      <c r="H17" s="110"/>
    </row>
    <row r="18" customFormat="false" ht="12.75" hidden="false" customHeight="false" outlineLevel="0" collapsed="false">
      <c r="A18" s="111" t="s">
        <v>91</v>
      </c>
      <c r="B18" s="111"/>
      <c r="C18" s="112"/>
      <c r="D18" s="112"/>
      <c r="E18" s="112"/>
      <c r="F18" s="113"/>
      <c r="G18" s="114"/>
      <c r="H18" s="115"/>
    </row>
    <row r="19" customFormat="false" ht="12.75" hidden="false" customHeight="false" outlineLevel="0" collapsed="false">
      <c r="A19" s="111"/>
      <c r="B19" s="111"/>
      <c r="C19" s="83" t="str">
        <f aca="false">A22</f>
        <v>VK ORLI PŘÍČNICE</v>
      </c>
      <c r="D19" s="83" t="str">
        <f aca="false">A25</f>
        <v>GUMOKOV C</v>
      </c>
      <c r="E19" s="83" t="str">
        <f aca="false">A28</f>
        <v>B-FIT</v>
      </c>
      <c r="F19" s="116" t="s">
        <v>86</v>
      </c>
      <c r="G19" s="85" t="s">
        <v>87</v>
      </c>
      <c r="H19" s="117" t="s">
        <v>79</v>
      </c>
    </row>
    <row r="20" customFormat="false" ht="12.75" hidden="false" customHeight="false" outlineLevel="0" collapsed="false">
      <c r="A20" s="111"/>
      <c r="B20" s="111"/>
      <c r="C20" s="87" t="s">
        <v>92</v>
      </c>
      <c r="D20" s="87" t="s">
        <v>93</v>
      </c>
      <c r="E20" s="87" t="s">
        <v>94</v>
      </c>
      <c r="F20" s="118"/>
      <c r="G20" s="119"/>
      <c r="H20" s="120"/>
    </row>
    <row r="21" customFormat="false" ht="12.75" hidden="false" customHeight="false" outlineLevel="0" collapsed="false">
      <c r="A21" s="121"/>
      <c r="B21" s="122"/>
      <c r="C21" s="123"/>
      <c r="D21" s="124"/>
      <c r="E21" s="124"/>
      <c r="F21" s="125"/>
      <c r="G21" s="124"/>
      <c r="H21" s="126"/>
    </row>
    <row r="22" customFormat="false" ht="12.75" hidden="false" customHeight="false" outlineLevel="0" collapsed="false">
      <c r="A22" s="97" t="str">
        <f aca="false">Skupiny!$C28</f>
        <v>VK ORLI PŘÍČNICE</v>
      </c>
      <c r="B22" s="127"/>
      <c r="C22" s="128"/>
      <c r="D22" s="129"/>
      <c r="E22" s="129"/>
      <c r="F22" s="130"/>
      <c r="G22" s="131"/>
      <c r="H22" s="132"/>
    </row>
    <row r="23" customFormat="false" ht="12.75" hidden="false" customHeight="false" outlineLevel="0" collapsed="false">
      <c r="A23" s="104" t="s">
        <v>92</v>
      </c>
      <c r="B23" s="133"/>
      <c r="C23" s="134"/>
      <c r="D23" s="135"/>
      <c r="E23" s="135"/>
      <c r="F23" s="136"/>
      <c r="G23" s="135"/>
      <c r="H23" s="137"/>
    </row>
    <row r="24" customFormat="false" ht="12.75" hidden="false" customHeight="false" outlineLevel="0" collapsed="false">
      <c r="A24" s="121"/>
      <c r="B24" s="122"/>
      <c r="C24" s="124"/>
      <c r="D24" s="123"/>
      <c r="E24" s="124"/>
      <c r="F24" s="125"/>
      <c r="G24" s="124"/>
      <c r="H24" s="126"/>
    </row>
    <row r="25" customFormat="false" ht="12.75" hidden="false" customHeight="false" outlineLevel="0" collapsed="false">
      <c r="A25" s="97" t="str">
        <f aca="false">Skupiny!$E28</f>
        <v>GUMOKOV C</v>
      </c>
      <c r="B25" s="127"/>
      <c r="C25" s="129"/>
      <c r="D25" s="128"/>
      <c r="E25" s="129"/>
      <c r="F25" s="130"/>
      <c r="G25" s="131"/>
      <c r="H25" s="132"/>
    </row>
    <row r="26" customFormat="false" ht="12.75" hidden="false" customHeight="false" outlineLevel="0" collapsed="false">
      <c r="A26" s="104" t="s">
        <v>93</v>
      </c>
      <c r="B26" s="133"/>
      <c r="C26" s="135"/>
      <c r="D26" s="134"/>
      <c r="E26" s="135"/>
      <c r="F26" s="136"/>
      <c r="G26" s="135"/>
      <c r="H26" s="137"/>
    </row>
    <row r="27" customFormat="false" ht="12.75" hidden="false" customHeight="false" outlineLevel="0" collapsed="false">
      <c r="A27" s="121"/>
      <c r="B27" s="122"/>
      <c r="C27" s="124"/>
      <c r="D27" s="124"/>
      <c r="E27" s="123"/>
      <c r="F27" s="125"/>
      <c r="G27" s="124"/>
      <c r="H27" s="126"/>
    </row>
    <row r="28" customFormat="false" ht="12.75" hidden="false" customHeight="false" outlineLevel="0" collapsed="false">
      <c r="A28" s="97" t="str">
        <f aca="false">Skupiny!$G28</f>
        <v>B-FIT</v>
      </c>
      <c r="B28" s="127"/>
      <c r="C28" s="129"/>
      <c r="D28" s="129"/>
      <c r="E28" s="128"/>
      <c r="F28" s="130"/>
      <c r="G28" s="131"/>
      <c r="H28" s="132"/>
    </row>
    <row r="29" customFormat="false" ht="12.75" hidden="false" customHeight="false" outlineLevel="0" collapsed="false">
      <c r="A29" s="104" t="s">
        <v>94</v>
      </c>
      <c r="B29" s="133"/>
      <c r="C29" s="135"/>
      <c r="D29" s="135"/>
      <c r="E29" s="134"/>
      <c r="F29" s="136"/>
      <c r="G29" s="135"/>
      <c r="H29" s="137"/>
    </row>
    <row r="32" customFormat="false" ht="12.75" hidden="true" customHeight="false" outlineLevel="0" collapsed="false"/>
    <row r="33" customFormat="false" ht="24.45" hidden="false" customHeight="false" outlineLevel="0" collapsed="false">
      <c r="A33" s="110" t="str">
        <f aca="false">$A$1</f>
        <v>Tenis 2025</v>
      </c>
      <c r="B33" s="110"/>
      <c r="C33" s="110"/>
      <c r="D33" s="110"/>
      <c r="E33" s="110"/>
      <c r="F33" s="110"/>
      <c r="G33" s="110"/>
      <c r="H33" s="110"/>
    </row>
    <row r="34" customFormat="false" ht="12.75" hidden="false" customHeight="false" outlineLevel="0" collapsed="false">
      <c r="A34" s="111" t="s">
        <v>95</v>
      </c>
      <c r="B34" s="111"/>
      <c r="C34" s="112"/>
      <c r="D34" s="112"/>
      <c r="E34" s="112"/>
      <c r="F34" s="113"/>
      <c r="G34" s="114"/>
      <c r="H34" s="115"/>
    </row>
    <row r="35" customFormat="false" ht="12.75" hidden="false" customHeight="false" outlineLevel="0" collapsed="false">
      <c r="A35" s="111"/>
      <c r="B35" s="111"/>
      <c r="C35" s="83" t="str">
        <f aca="false">A38</f>
        <v>LACHTANI</v>
      </c>
      <c r="D35" s="83" t="str">
        <f aca="false">A41</f>
        <v>KREDATI</v>
      </c>
      <c r="E35" s="83" t="str">
        <f aca="false">A44</f>
        <v>VLČÁCI</v>
      </c>
      <c r="F35" s="116" t="s">
        <v>86</v>
      </c>
      <c r="G35" s="85" t="s">
        <v>87</v>
      </c>
      <c r="H35" s="117" t="s">
        <v>79</v>
      </c>
    </row>
    <row r="36" customFormat="false" ht="12.75" hidden="false" customHeight="false" outlineLevel="0" collapsed="false">
      <c r="A36" s="111"/>
      <c r="B36" s="111"/>
      <c r="C36" s="87" t="s">
        <v>96</v>
      </c>
      <c r="D36" s="87" t="s">
        <v>97</v>
      </c>
      <c r="E36" s="87" t="s">
        <v>98</v>
      </c>
      <c r="F36" s="118"/>
      <c r="G36" s="119"/>
      <c r="H36" s="120"/>
    </row>
    <row r="37" customFormat="false" ht="12.75" hidden="false" customHeight="false" outlineLevel="0" collapsed="false">
      <c r="A37" s="121"/>
      <c r="B37" s="122"/>
      <c r="C37" s="123"/>
      <c r="D37" s="124"/>
      <c r="E37" s="124"/>
      <c r="F37" s="125"/>
      <c r="G37" s="124"/>
      <c r="H37" s="126"/>
    </row>
    <row r="38" customFormat="false" ht="12.75" hidden="false" customHeight="false" outlineLevel="0" collapsed="false">
      <c r="A38" s="97" t="str">
        <f aca="false">Skupiny!$C29</f>
        <v>LACHTANI</v>
      </c>
      <c r="B38" s="127"/>
      <c r="C38" s="128"/>
      <c r="D38" s="129"/>
      <c r="E38" s="129"/>
      <c r="F38" s="130"/>
      <c r="G38" s="131"/>
      <c r="H38" s="132"/>
    </row>
    <row r="39" customFormat="false" ht="12.75" hidden="false" customHeight="false" outlineLevel="0" collapsed="false">
      <c r="A39" s="104" t="s">
        <v>96</v>
      </c>
      <c r="B39" s="133"/>
      <c r="C39" s="134"/>
      <c r="D39" s="135"/>
      <c r="E39" s="135"/>
      <c r="F39" s="136"/>
      <c r="G39" s="135"/>
      <c r="H39" s="137"/>
    </row>
    <row r="40" customFormat="false" ht="12.75" hidden="false" customHeight="false" outlineLevel="0" collapsed="false">
      <c r="A40" s="121"/>
      <c r="B40" s="122"/>
      <c r="C40" s="124"/>
      <c r="D40" s="123"/>
      <c r="E40" s="124"/>
      <c r="F40" s="125"/>
      <c r="G40" s="124"/>
      <c r="H40" s="126"/>
    </row>
    <row r="41" customFormat="false" ht="12.75" hidden="false" customHeight="false" outlineLevel="0" collapsed="false">
      <c r="A41" s="97" t="str">
        <f aca="false">Skupiny!$E29</f>
        <v>KREDATI</v>
      </c>
      <c r="B41" s="127"/>
      <c r="C41" s="129"/>
      <c r="D41" s="128"/>
      <c r="E41" s="129"/>
      <c r="F41" s="130"/>
      <c r="G41" s="131"/>
      <c r="H41" s="132"/>
    </row>
    <row r="42" customFormat="false" ht="12.75" hidden="false" customHeight="false" outlineLevel="0" collapsed="false">
      <c r="A42" s="104" t="s">
        <v>97</v>
      </c>
      <c r="B42" s="133"/>
      <c r="C42" s="135"/>
      <c r="D42" s="134"/>
      <c r="E42" s="135"/>
      <c r="F42" s="136"/>
      <c r="G42" s="135"/>
      <c r="H42" s="137"/>
    </row>
    <row r="43" customFormat="false" ht="12.75" hidden="false" customHeight="false" outlineLevel="0" collapsed="false">
      <c r="A43" s="121"/>
      <c r="B43" s="122"/>
      <c r="C43" s="124"/>
      <c r="D43" s="124"/>
      <c r="E43" s="123"/>
      <c r="F43" s="125"/>
      <c r="G43" s="124"/>
      <c r="H43" s="126"/>
    </row>
    <row r="44" customFormat="false" ht="12.75" hidden="false" customHeight="false" outlineLevel="0" collapsed="false">
      <c r="A44" s="97" t="str">
        <f aca="false">Skupiny!$G29</f>
        <v>VLČÁCI</v>
      </c>
      <c r="B44" s="127"/>
      <c r="C44" s="129"/>
      <c r="D44" s="129"/>
      <c r="E44" s="128"/>
      <c r="F44" s="130"/>
      <c r="G44" s="131"/>
      <c r="H44" s="132"/>
    </row>
    <row r="45" customFormat="false" ht="12.75" hidden="false" customHeight="false" outlineLevel="0" collapsed="false">
      <c r="A45" s="104" t="s">
        <v>98</v>
      </c>
      <c r="B45" s="133"/>
      <c r="C45" s="135"/>
      <c r="D45" s="135"/>
      <c r="E45" s="134"/>
      <c r="F45" s="136"/>
      <c r="G45" s="135"/>
      <c r="H45" s="137"/>
    </row>
    <row r="49" customFormat="false" ht="25.5" hidden="false" customHeight="false" outlineLevel="0" collapsed="false">
      <c r="A49" s="138"/>
      <c r="B49" s="138"/>
      <c r="C49" s="138"/>
      <c r="D49" s="138"/>
      <c r="E49" s="138"/>
      <c r="F49" s="138"/>
      <c r="G49" s="138"/>
      <c r="H49" s="138"/>
    </row>
    <row r="50" customFormat="false" ht="19.7" hidden="false" customHeight="false" outlineLevel="0" collapsed="false">
      <c r="A50" s="139"/>
      <c r="B50" s="139"/>
      <c r="C50" s="140"/>
      <c r="D50" s="140"/>
      <c r="E50" s="140"/>
      <c r="F50" s="141"/>
      <c r="G50" s="141"/>
      <c r="H50" s="142"/>
    </row>
    <row r="51" customFormat="false" ht="19.7" hidden="false" customHeight="false" outlineLevel="0" collapsed="false">
      <c r="A51" s="139"/>
      <c r="B51" s="139"/>
      <c r="C51" s="143"/>
      <c r="D51" s="143"/>
      <c r="E51" s="143"/>
      <c r="F51" s="144"/>
      <c r="G51" s="145"/>
      <c r="H51" s="144"/>
    </row>
    <row r="52" customFormat="false" ht="19.7" hidden="false" customHeight="false" outlineLevel="0" collapsed="false">
      <c r="A52" s="139"/>
      <c r="B52" s="139"/>
      <c r="C52" s="146"/>
      <c r="D52" s="146"/>
      <c r="E52" s="146"/>
      <c r="F52" s="141"/>
      <c r="G52" s="141"/>
      <c r="H52" s="142"/>
    </row>
    <row r="53" customFormat="false" ht="12.75" hidden="false" customHeight="false" outlineLevel="0" collapsed="false">
      <c r="A53" s="141"/>
      <c r="B53" s="141"/>
      <c r="C53" s="147"/>
      <c r="D53" s="147"/>
      <c r="E53" s="147"/>
      <c r="F53" s="147"/>
      <c r="G53" s="147"/>
      <c r="H53" s="147"/>
    </row>
    <row r="54" customFormat="false" ht="12.75" hidden="false" customHeight="false" outlineLevel="0" collapsed="false">
      <c r="A54" s="148"/>
      <c r="B54" s="141"/>
      <c r="C54" s="147"/>
      <c r="D54" s="149"/>
      <c r="E54" s="149"/>
      <c r="F54" s="147"/>
      <c r="G54" s="147"/>
      <c r="H54" s="147"/>
    </row>
    <row r="55" customFormat="false" ht="12.75" hidden="false" customHeight="false" outlineLevel="0" collapsed="false">
      <c r="A55" s="150"/>
      <c r="B55" s="141"/>
      <c r="C55" s="147"/>
      <c r="D55" s="147"/>
      <c r="E55" s="147"/>
      <c r="F55" s="147"/>
      <c r="G55" s="147"/>
      <c r="H55" s="147"/>
    </row>
    <row r="56" customFormat="false" ht="12.75" hidden="false" customHeight="false" outlineLevel="0" collapsed="false">
      <c r="A56" s="141"/>
      <c r="B56" s="141"/>
      <c r="C56" s="147"/>
      <c r="D56" s="147"/>
      <c r="E56" s="147"/>
      <c r="F56" s="147"/>
      <c r="G56" s="147"/>
      <c r="H56" s="147"/>
    </row>
    <row r="57" customFormat="false" ht="12.75" hidden="false" customHeight="false" outlineLevel="0" collapsed="false">
      <c r="A57" s="148"/>
      <c r="B57" s="141"/>
      <c r="C57" s="149"/>
      <c r="D57" s="147"/>
      <c r="E57" s="149"/>
      <c r="F57" s="147"/>
      <c r="G57" s="147"/>
      <c r="H57" s="147"/>
    </row>
    <row r="58" customFormat="false" ht="12.75" hidden="false" customHeight="false" outlineLevel="0" collapsed="false">
      <c r="A58" s="150"/>
      <c r="B58" s="141"/>
      <c r="C58" s="147"/>
      <c r="D58" s="147"/>
      <c r="E58" s="147"/>
      <c r="F58" s="147"/>
      <c r="G58" s="147"/>
      <c r="H58" s="147"/>
    </row>
    <row r="59" customFormat="false" ht="12.75" hidden="false" customHeight="false" outlineLevel="0" collapsed="false">
      <c r="A59" s="141"/>
      <c r="B59" s="141"/>
      <c r="C59" s="147"/>
      <c r="D59" s="147"/>
      <c r="E59" s="147"/>
      <c r="F59" s="147"/>
      <c r="G59" s="147"/>
      <c r="H59" s="147"/>
    </row>
    <row r="60" customFormat="false" ht="12.75" hidden="false" customHeight="false" outlineLevel="0" collapsed="false">
      <c r="A60" s="148"/>
      <c r="B60" s="141"/>
      <c r="C60" s="149"/>
      <c r="D60" s="149"/>
      <c r="E60" s="147"/>
      <c r="F60" s="147"/>
      <c r="G60" s="147"/>
      <c r="H60" s="147"/>
    </row>
    <row r="61" customFormat="false" ht="12.75" hidden="false" customHeight="false" outlineLevel="0" collapsed="false">
      <c r="A61" s="150"/>
      <c r="B61" s="141"/>
      <c r="C61" s="147"/>
      <c r="D61" s="147"/>
      <c r="E61" s="147"/>
      <c r="F61" s="147"/>
      <c r="G61" s="147"/>
      <c r="H61" s="147"/>
    </row>
    <row r="62" customFormat="false" ht="12.75" hidden="false" customHeight="false" outlineLevel="0" collapsed="false">
      <c r="A62" s="141"/>
      <c r="B62" s="141"/>
      <c r="C62" s="147"/>
      <c r="D62" s="147"/>
      <c r="E62" s="147"/>
      <c r="F62" s="147"/>
      <c r="G62" s="147"/>
      <c r="H62" s="147"/>
    </row>
    <row r="63" customFormat="false" ht="12.75" hidden="false" customHeight="false" outlineLevel="0" collapsed="false">
      <c r="A63" s="148"/>
      <c r="B63" s="141"/>
      <c r="C63" s="149"/>
      <c r="D63" s="149"/>
      <c r="E63" s="149"/>
      <c r="F63" s="147"/>
      <c r="G63" s="147"/>
      <c r="H63" s="147"/>
    </row>
    <row r="64" customFormat="false" ht="12.75" hidden="false" customHeight="false" outlineLevel="0" collapsed="false">
      <c r="A64" s="150"/>
      <c r="B64" s="141"/>
      <c r="C64" s="147"/>
      <c r="D64" s="147"/>
      <c r="E64" s="147"/>
      <c r="F64" s="147"/>
      <c r="G64" s="147"/>
      <c r="H64" s="147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H1"/>
    <mergeCell ref="A2:B4"/>
    <mergeCell ref="A17:H17"/>
    <mergeCell ref="A18:B20"/>
    <mergeCell ref="A33:H33"/>
    <mergeCell ref="A34:B36"/>
  </mergeCells>
  <printOptions headings="false" gridLines="false" gridLinesSet="true" horizontalCentered="false" verticalCentered="false"/>
  <pageMargins left="0.222916666666667" right="0.0993055555555556" top="0.227083333333333" bottom="0.0645833333333333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3359375" defaultRowHeight="12.75" customHeight="true" zeroHeight="false" outlineLevelRow="0" outlineLevelCol="0"/>
  <cols>
    <col collapsed="false" customWidth="true" hidden="false" outlineLevel="0" max="4" min="1" style="1" width="15.42"/>
    <col collapsed="false" customWidth="true" hidden="false" outlineLevel="0" max="7" min="5" style="1" width="13.63"/>
    <col collapsed="false" customWidth="true" hidden="false" outlineLevel="0" max="1024" min="1024" style="1" width="11.57"/>
  </cols>
  <sheetData>
    <row r="1" customFormat="false" ht="42.4" hidden="false" customHeight="true" outlineLevel="0" collapsed="false">
      <c r="A1" s="151"/>
      <c r="B1" s="151"/>
      <c r="C1" s="152" t="s">
        <v>99</v>
      </c>
      <c r="D1" s="152"/>
      <c r="E1" s="152"/>
      <c r="F1" s="151"/>
      <c r="G1" s="151"/>
      <c r="H1" s="151"/>
    </row>
    <row r="2" customFormat="false" ht="27" hidden="false" customHeight="true" outlineLevel="0" collapsed="false">
      <c r="A2" s="153" t="s">
        <v>100</v>
      </c>
      <c r="B2" s="153"/>
      <c r="C2" s="153"/>
      <c r="D2" s="153"/>
      <c r="E2" s="153"/>
      <c r="F2" s="153"/>
      <c r="G2" s="153"/>
      <c r="H2" s="151"/>
    </row>
    <row r="3" customFormat="false" ht="12.75" hidden="false" customHeight="false" outlineLevel="0" collapsed="false">
      <c r="A3" s="154"/>
      <c r="B3" s="155"/>
      <c r="C3" s="155"/>
      <c r="D3" s="155"/>
      <c r="E3" s="154"/>
      <c r="F3" s="155"/>
      <c r="G3" s="156"/>
      <c r="H3" s="151"/>
    </row>
    <row r="4" customFormat="false" ht="12.75" hidden="false" customHeight="false" outlineLevel="0" collapsed="false">
      <c r="A4" s="157"/>
      <c r="B4" s="155"/>
      <c r="C4" s="155"/>
      <c r="D4" s="155"/>
      <c r="E4" s="158" t="s">
        <v>101</v>
      </c>
      <c r="F4" s="159" t="s">
        <v>87</v>
      </c>
      <c r="G4" s="160" t="s">
        <v>79</v>
      </c>
      <c r="H4" s="151"/>
    </row>
    <row r="5" customFormat="false" ht="12.75" hidden="false" customHeight="false" outlineLevel="0" collapsed="false">
      <c r="A5" s="161"/>
      <c r="B5" s="162" t="s">
        <v>88</v>
      </c>
      <c r="C5" s="162" t="s">
        <v>92</v>
      </c>
      <c r="D5" s="162" t="s">
        <v>96</v>
      </c>
      <c r="E5" s="161"/>
      <c r="F5" s="162"/>
      <c r="G5" s="163"/>
      <c r="H5" s="151"/>
    </row>
    <row r="6" customFormat="false" ht="12.75" hidden="false" customHeight="false" outlineLevel="0" collapsed="false">
      <c r="A6" s="164"/>
      <c r="B6" s="165"/>
      <c r="C6" s="166"/>
      <c r="D6" s="166"/>
      <c r="E6" s="164"/>
      <c r="F6" s="166"/>
      <c r="G6" s="167"/>
      <c r="H6" s="151"/>
    </row>
    <row r="7" customFormat="false" ht="12.75" hidden="false" customHeight="false" outlineLevel="0" collapsed="false">
      <c r="A7" s="154"/>
      <c r="B7" s="168"/>
      <c r="C7" s="155"/>
      <c r="D7" s="155"/>
      <c r="E7" s="154"/>
      <c r="F7" s="155"/>
      <c r="G7" s="156"/>
      <c r="H7" s="151"/>
    </row>
    <row r="8" customFormat="false" ht="12.75" hidden="false" customHeight="false" outlineLevel="0" collapsed="false">
      <c r="A8" s="161" t="s">
        <v>88</v>
      </c>
      <c r="B8" s="169"/>
      <c r="C8" s="162"/>
      <c r="D8" s="162"/>
      <c r="E8" s="161"/>
      <c r="F8" s="162"/>
      <c r="G8" s="163"/>
      <c r="H8" s="151"/>
    </row>
    <row r="9" customFormat="false" ht="12.75" hidden="false" customHeight="false" outlineLevel="0" collapsed="false">
      <c r="A9" s="164"/>
      <c r="B9" s="166"/>
      <c r="C9" s="170"/>
      <c r="D9" s="166"/>
      <c r="E9" s="164"/>
      <c r="F9" s="166"/>
      <c r="G9" s="167"/>
      <c r="H9" s="151"/>
    </row>
    <row r="10" customFormat="false" ht="12.75" hidden="false" customHeight="false" outlineLevel="0" collapsed="false">
      <c r="A10" s="154"/>
      <c r="B10" s="155"/>
      <c r="C10" s="171"/>
      <c r="D10" s="155"/>
      <c r="E10" s="154"/>
      <c r="F10" s="155"/>
      <c r="G10" s="156"/>
      <c r="H10" s="151"/>
    </row>
    <row r="11" customFormat="false" ht="12.75" hidden="false" customHeight="false" outlineLevel="0" collapsed="false">
      <c r="A11" s="161" t="s">
        <v>92</v>
      </c>
      <c r="B11" s="162"/>
      <c r="C11" s="172"/>
      <c r="D11" s="162"/>
      <c r="E11" s="161"/>
      <c r="F11" s="162"/>
      <c r="G11" s="163"/>
      <c r="H11" s="151"/>
    </row>
    <row r="12" customFormat="false" ht="12.75" hidden="false" customHeight="false" outlineLevel="0" collapsed="false">
      <c r="A12" s="164"/>
      <c r="B12" s="166"/>
      <c r="C12" s="166"/>
      <c r="D12" s="170"/>
      <c r="E12" s="164"/>
      <c r="F12" s="166"/>
      <c r="G12" s="167"/>
      <c r="H12" s="151"/>
    </row>
    <row r="13" customFormat="false" ht="12.75" hidden="false" customHeight="false" outlineLevel="0" collapsed="false">
      <c r="A13" s="154"/>
      <c r="B13" s="155"/>
      <c r="C13" s="155"/>
      <c r="D13" s="171"/>
      <c r="E13" s="154"/>
      <c r="F13" s="155"/>
      <c r="G13" s="156"/>
      <c r="H13" s="151"/>
    </row>
    <row r="14" customFormat="false" ht="12.75" hidden="false" customHeight="false" outlineLevel="0" collapsed="false">
      <c r="A14" s="161" t="s">
        <v>96</v>
      </c>
      <c r="B14" s="162"/>
      <c r="C14" s="162"/>
      <c r="D14" s="172"/>
      <c r="E14" s="161"/>
      <c r="F14" s="162"/>
      <c r="G14" s="163"/>
      <c r="H14" s="173"/>
    </row>
    <row r="15" customFormat="false" ht="12.75" hidden="false" customHeight="false" outlineLevel="0" collapsed="false">
      <c r="A15" s="151"/>
      <c r="B15" s="151"/>
      <c r="C15" s="151"/>
      <c r="D15" s="151"/>
      <c r="E15" s="151"/>
      <c r="F15" s="151"/>
      <c r="G15" s="151"/>
      <c r="H15" s="151"/>
    </row>
    <row r="16" customFormat="false" ht="12.75" hidden="false" customHeight="false" outlineLevel="0" collapsed="false">
      <c r="A16" s="151"/>
      <c r="B16" s="151"/>
      <c r="C16" s="151"/>
      <c r="D16" s="151"/>
      <c r="E16" s="151"/>
      <c r="F16" s="151"/>
      <c r="G16" s="151"/>
      <c r="H16" s="151"/>
    </row>
    <row r="17" customFormat="false" ht="12.75" hidden="false" customHeight="false" outlineLevel="0" collapsed="false">
      <c r="A17" s="151"/>
      <c r="B17" s="151"/>
      <c r="C17" s="151"/>
      <c r="D17" s="151"/>
      <c r="E17" s="151"/>
      <c r="F17" s="151"/>
      <c r="G17" s="151"/>
      <c r="H17" s="151"/>
    </row>
    <row r="18" customFormat="false" ht="27" hidden="false" customHeight="true" outlineLevel="0" collapsed="false">
      <c r="A18" s="153" t="s">
        <v>102</v>
      </c>
      <c r="B18" s="153"/>
      <c r="C18" s="153"/>
      <c r="D18" s="153"/>
      <c r="E18" s="153"/>
      <c r="F18" s="153"/>
      <c r="G18" s="153"/>
      <c r="H18" s="151"/>
    </row>
    <row r="19" customFormat="false" ht="12.75" hidden="false" customHeight="false" outlineLevel="0" collapsed="false">
      <c r="A19" s="154"/>
      <c r="B19" s="155"/>
      <c r="C19" s="155"/>
      <c r="D19" s="155"/>
      <c r="E19" s="154"/>
      <c r="F19" s="155"/>
      <c r="G19" s="156"/>
      <c r="H19" s="151"/>
    </row>
    <row r="20" customFormat="false" ht="12.75" hidden="false" customHeight="false" outlineLevel="0" collapsed="false">
      <c r="A20" s="174"/>
      <c r="B20" s="155"/>
      <c r="C20" s="155"/>
      <c r="D20" s="155"/>
      <c r="E20" s="175" t="s">
        <v>101</v>
      </c>
      <c r="F20" s="176" t="s">
        <v>87</v>
      </c>
      <c r="G20" s="177" t="s">
        <v>79</v>
      </c>
      <c r="H20" s="151"/>
    </row>
    <row r="21" customFormat="false" ht="12.75" hidden="false" customHeight="false" outlineLevel="0" collapsed="false">
      <c r="A21" s="161"/>
      <c r="B21" s="162" t="s">
        <v>89</v>
      </c>
      <c r="C21" s="162" t="s">
        <v>93</v>
      </c>
      <c r="D21" s="162" t="s">
        <v>97</v>
      </c>
      <c r="E21" s="161"/>
      <c r="F21" s="162"/>
      <c r="G21" s="163"/>
      <c r="H21" s="151"/>
    </row>
    <row r="22" customFormat="false" ht="12.75" hidden="false" customHeight="false" outlineLevel="0" collapsed="false">
      <c r="A22" s="164"/>
      <c r="B22" s="178"/>
      <c r="C22" s="166"/>
      <c r="D22" s="166"/>
      <c r="E22" s="164"/>
      <c r="F22" s="166"/>
      <c r="G22" s="167"/>
      <c r="H22" s="151"/>
    </row>
    <row r="23" customFormat="false" ht="12.75" hidden="false" customHeight="false" outlineLevel="0" collapsed="false">
      <c r="A23" s="154"/>
      <c r="B23" s="179"/>
      <c r="C23" s="155"/>
      <c r="D23" s="155"/>
      <c r="E23" s="154"/>
      <c r="F23" s="155"/>
      <c r="G23" s="156"/>
      <c r="H23" s="151"/>
    </row>
    <row r="24" customFormat="false" ht="12.75" hidden="false" customHeight="false" outlineLevel="0" collapsed="false">
      <c r="A24" s="161" t="s">
        <v>89</v>
      </c>
      <c r="B24" s="180"/>
      <c r="C24" s="162"/>
      <c r="D24" s="162"/>
      <c r="E24" s="161"/>
      <c r="F24" s="162"/>
      <c r="G24" s="163"/>
      <c r="H24" s="151"/>
    </row>
    <row r="25" customFormat="false" ht="12.75" hidden="false" customHeight="false" outlineLevel="0" collapsed="false">
      <c r="A25" s="164"/>
      <c r="B25" s="166"/>
      <c r="C25" s="181"/>
      <c r="D25" s="166"/>
      <c r="E25" s="164"/>
      <c r="F25" s="166"/>
      <c r="G25" s="167"/>
      <c r="H25" s="151"/>
    </row>
    <row r="26" customFormat="false" ht="12.75" hidden="false" customHeight="false" outlineLevel="0" collapsed="false">
      <c r="A26" s="154"/>
      <c r="B26" s="155"/>
      <c r="C26" s="182"/>
      <c r="D26" s="155"/>
      <c r="E26" s="154"/>
      <c r="F26" s="155"/>
      <c r="G26" s="156"/>
      <c r="H26" s="151"/>
    </row>
    <row r="27" customFormat="false" ht="12.75" hidden="false" customHeight="false" outlineLevel="0" collapsed="false">
      <c r="A27" s="161" t="s">
        <v>93</v>
      </c>
      <c r="B27" s="162"/>
      <c r="C27" s="183"/>
      <c r="D27" s="162"/>
      <c r="E27" s="161"/>
      <c r="F27" s="162"/>
      <c r="G27" s="163"/>
      <c r="H27" s="151"/>
    </row>
    <row r="28" customFormat="false" ht="12.75" hidden="false" customHeight="false" outlineLevel="0" collapsed="false">
      <c r="A28" s="164"/>
      <c r="B28" s="166"/>
      <c r="C28" s="166"/>
      <c r="D28" s="181"/>
      <c r="E28" s="164"/>
      <c r="F28" s="166"/>
      <c r="G28" s="167"/>
      <c r="H28" s="151"/>
    </row>
    <row r="29" customFormat="false" ht="12.75" hidden="false" customHeight="false" outlineLevel="0" collapsed="false">
      <c r="A29" s="154"/>
      <c r="B29" s="155"/>
      <c r="C29" s="155"/>
      <c r="D29" s="182"/>
      <c r="E29" s="154"/>
      <c r="F29" s="155"/>
      <c r="G29" s="156"/>
      <c r="H29" s="151"/>
    </row>
    <row r="30" customFormat="false" ht="12.75" hidden="false" customHeight="false" outlineLevel="0" collapsed="false">
      <c r="A30" s="161" t="s">
        <v>97</v>
      </c>
      <c r="B30" s="162"/>
      <c r="C30" s="162"/>
      <c r="D30" s="183"/>
      <c r="E30" s="161"/>
      <c r="F30" s="162"/>
      <c r="G30" s="163"/>
      <c r="H30" s="151"/>
    </row>
    <row r="31" customFormat="false" ht="12.75" hidden="false" customHeight="false" outlineLevel="0" collapsed="false">
      <c r="A31" s="151"/>
      <c r="B31" s="151"/>
      <c r="C31" s="151"/>
      <c r="D31" s="151"/>
      <c r="E31" s="151"/>
      <c r="F31" s="151"/>
      <c r="G31" s="151"/>
      <c r="H31" s="151"/>
    </row>
    <row r="32" customFormat="false" ht="46.5" hidden="false" customHeight="true" outlineLevel="0" collapsed="false">
      <c r="A32" s="151"/>
      <c r="B32" s="151"/>
      <c r="C32" s="151"/>
      <c r="D32" s="151"/>
      <c r="E32" s="151"/>
      <c r="F32" s="151"/>
      <c r="G32" s="151"/>
      <c r="H32" s="151"/>
    </row>
    <row r="33" customFormat="false" ht="12.75" hidden="false" customHeight="false" outlineLevel="0" collapsed="false">
      <c r="A33" s="151"/>
      <c r="B33" s="151"/>
      <c r="C33" s="151"/>
      <c r="D33" s="151"/>
      <c r="E33" s="151"/>
      <c r="F33" s="151"/>
      <c r="G33" s="151"/>
      <c r="H33" s="151"/>
    </row>
    <row r="34" customFormat="false" ht="15" hidden="false" customHeight="true" outlineLevel="0" collapsed="false">
      <c r="A34" s="151"/>
      <c r="B34" s="151"/>
      <c r="C34" s="151"/>
      <c r="D34" s="151"/>
      <c r="E34" s="151"/>
      <c r="F34" s="151"/>
      <c r="G34" s="151"/>
      <c r="H34" s="151"/>
    </row>
    <row r="35" customFormat="false" ht="27" hidden="false" customHeight="true" outlineLevel="0" collapsed="false">
      <c r="A35" s="153" t="s">
        <v>103</v>
      </c>
      <c r="B35" s="153"/>
      <c r="C35" s="153"/>
      <c r="D35" s="153"/>
      <c r="E35" s="153"/>
      <c r="F35" s="153"/>
      <c r="G35" s="153"/>
      <c r="H35" s="151"/>
    </row>
    <row r="36" customFormat="false" ht="12.75" hidden="false" customHeight="false" outlineLevel="0" collapsed="false">
      <c r="A36" s="154"/>
      <c r="B36" s="155"/>
      <c r="C36" s="155"/>
      <c r="D36" s="155"/>
      <c r="E36" s="154"/>
      <c r="F36" s="155"/>
      <c r="G36" s="156"/>
      <c r="H36" s="151"/>
    </row>
    <row r="37" customFormat="false" ht="12.75" hidden="false" customHeight="false" outlineLevel="0" collapsed="false">
      <c r="A37" s="184"/>
      <c r="B37" s="155"/>
      <c r="C37" s="155"/>
      <c r="D37" s="155"/>
      <c r="E37" s="185" t="s">
        <v>101</v>
      </c>
      <c r="F37" s="186" t="s">
        <v>87</v>
      </c>
      <c r="G37" s="187" t="s">
        <v>79</v>
      </c>
      <c r="H37" s="151"/>
    </row>
    <row r="38" customFormat="false" ht="12.75" hidden="false" customHeight="false" outlineLevel="0" collapsed="false">
      <c r="A38" s="161"/>
      <c r="B38" s="162" t="s">
        <v>90</v>
      </c>
      <c r="C38" s="162" t="s">
        <v>94</v>
      </c>
      <c r="D38" s="162" t="s">
        <v>98</v>
      </c>
      <c r="E38" s="161"/>
      <c r="F38" s="162"/>
      <c r="G38" s="163"/>
      <c r="H38" s="151"/>
    </row>
    <row r="39" customFormat="false" ht="12.75" hidden="false" customHeight="false" outlineLevel="0" collapsed="false">
      <c r="A39" s="164"/>
      <c r="B39" s="188"/>
      <c r="C39" s="166"/>
      <c r="D39" s="166"/>
      <c r="E39" s="164"/>
      <c r="F39" s="166"/>
      <c r="G39" s="167"/>
      <c r="H39" s="151"/>
    </row>
    <row r="40" customFormat="false" ht="12.75" hidden="false" customHeight="false" outlineLevel="0" collapsed="false">
      <c r="A40" s="154"/>
      <c r="B40" s="189"/>
      <c r="C40" s="155"/>
      <c r="D40" s="155"/>
      <c r="E40" s="154"/>
      <c r="F40" s="155"/>
      <c r="G40" s="156"/>
      <c r="H40" s="151"/>
    </row>
    <row r="41" customFormat="false" ht="12.75" hidden="false" customHeight="false" outlineLevel="0" collapsed="false">
      <c r="A41" s="161" t="s">
        <v>90</v>
      </c>
      <c r="B41" s="190"/>
      <c r="C41" s="162"/>
      <c r="D41" s="162"/>
      <c r="E41" s="161"/>
      <c r="F41" s="162"/>
      <c r="G41" s="163"/>
      <c r="H41" s="151"/>
    </row>
    <row r="42" customFormat="false" ht="12.75" hidden="false" customHeight="false" outlineLevel="0" collapsed="false">
      <c r="A42" s="164"/>
      <c r="B42" s="166"/>
      <c r="C42" s="191"/>
      <c r="D42" s="166"/>
      <c r="E42" s="164"/>
      <c r="F42" s="166"/>
      <c r="G42" s="167"/>
      <c r="H42" s="151"/>
    </row>
    <row r="43" customFormat="false" ht="12.75" hidden="false" customHeight="false" outlineLevel="0" collapsed="false">
      <c r="A43" s="154"/>
      <c r="B43" s="155"/>
      <c r="C43" s="192"/>
      <c r="D43" s="155"/>
      <c r="E43" s="154"/>
      <c r="F43" s="155"/>
      <c r="G43" s="156"/>
      <c r="H43" s="151"/>
    </row>
    <row r="44" customFormat="false" ht="12.75" hidden="false" customHeight="false" outlineLevel="0" collapsed="false">
      <c r="A44" s="161" t="s">
        <v>94</v>
      </c>
      <c r="B44" s="162"/>
      <c r="C44" s="193"/>
      <c r="D44" s="162"/>
      <c r="E44" s="161"/>
      <c r="F44" s="162"/>
      <c r="G44" s="163"/>
      <c r="H44" s="151"/>
    </row>
    <row r="45" customFormat="false" ht="12.75" hidden="false" customHeight="false" outlineLevel="0" collapsed="false">
      <c r="A45" s="164"/>
      <c r="B45" s="166"/>
      <c r="C45" s="166"/>
      <c r="D45" s="191"/>
      <c r="E45" s="164"/>
      <c r="F45" s="166"/>
      <c r="G45" s="167"/>
      <c r="H45" s="151"/>
    </row>
    <row r="46" customFormat="false" ht="12.75" hidden="false" customHeight="false" outlineLevel="0" collapsed="false">
      <c r="A46" s="154"/>
      <c r="B46" s="155"/>
      <c r="C46" s="155"/>
      <c r="D46" s="192"/>
      <c r="E46" s="154"/>
      <c r="F46" s="155"/>
      <c r="G46" s="156"/>
      <c r="H46" s="151"/>
    </row>
    <row r="47" customFormat="false" ht="12.75" hidden="false" customHeight="false" outlineLevel="0" collapsed="false">
      <c r="A47" s="161" t="s">
        <v>98</v>
      </c>
      <c r="B47" s="162"/>
      <c r="C47" s="162"/>
      <c r="D47" s="193"/>
      <c r="E47" s="161"/>
      <c r="F47" s="162"/>
      <c r="G47" s="163"/>
      <c r="H47" s="151"/>
    </row>
    <row r="48" customFormat="false" ht="12.75" hidden="false" customHeight="false" outlineLevel="0" collapsed="false">
      <c r="A48" s="151"/>
      <c r="B48" s="151"/>
      <c r="C48" s="151"/>
      <c r="D48" s="151"/>
      <c r="E48" s="151"/>
      <c r="F48" s="151"/>
      <c r="G48" s="151"/>
      <c r="H48" s="151"/>
    </row>
    <row r="49" customFormat="false" ht="7.5" hidden="false" customHeight="true" outlineLevel="0" collapsed="false">
      <c r="A49" s="151"/>
      <c r="B49" s="151"/>
      <c r="C49" s="151"/>
      <c r="D49" s="151"/>
      <c r="E49" s="151"/>
      <c r="F49" s="151"/>
      <c r="G49" s="151"/>
      <c r="H49" s="151"/>
    </row>
    <row r="50" customFormat="false" ht="12.75" hidden="true" customHeight="false" outlineLevel="0" collapsed="false">
      <c r="A50" s="151"/>
      <c r="B50" s="151"/>
      <c r="C50" s="151"/>
      <c r="D50" s="151"/>
      <c r="E50" s="151"/>
      <c r="F50" s="151"/>
      <c r="G50" s="151"/>
      <c r="H50" s="151"/>
    </row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C1:E1"/>
    <mergeCell ref="A2:G2"/>
    <mergeCell ref="A18:G18"/>
    <mergeCell ref="A35:G35"/>
  </mergeCells>
  <printOptions headings="false" gridLines="false" gridLinesSet="true" horizontalCentered="false" verticalCentered="false"/>
  <pageMargins left="0.179166666666667" right="0.0416666666666667" top="0.554861111111111" bottom="0.820138888888889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1.54296875" defaultRowHeight="12.8" customHeight="true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1" width="22.55"/>
    <col collapsed="false" customWidth="false" hidden="false" outlineLevel="0" max="1024" min="3" style="1" width="11.53"/>
  </cols>
  <sheetData>
    <row r="1" customFormat="false" ht="12.8" hidden="false" customHeight="false" outlineLevel="0" collapsed="false">
      <c r="B1" s="5"/>
    </row>
    <row r="2" customFormat="false" ht="12.8" hidden="false" customHeight="false" outlineLevel="0" collapsed="false">
      <c r="A2" s="22"/>
      <c r="B2" s="23" t="str">
        <f aca="false">"Míčový víceboj "&amp;Týmy!B2&amp; " - body - konečné výsledky"</f>
        <v>Míčový víceboj 2025 - body - konečné výsledky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customFormat="false" ht="22.75" hidden="false" customHeight="true" outlineLevel="0" collapsed="false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customFormat="false" ht="29.05" hidden="false" customHeight="true" outlineLevel="0" collapsed="false">
      <c r="A4" s="194" t="s">
        <v>65</v>
      </c>
      <c r="B4" s="195"/>
      <c r="C4" s="196" t="s">
        <v>66</v>
      </c>
      <c r="D4" s="197" t="s">
        <v>67</v>
      </c>
      <c r="E4" s="197" t="s">
        <v>68</v>
      </c>
      <c r="F4" s="197" t="s">
        <v>69</v>
      </c>
      <c r="G4" s="197" t="s">
        <v>70</v>
      </c>
      <c r="H4" s="197" t="s">
        <v>71</v>
      </c>
      <c r="I4" s="197" t="s">
        <v>72</v>
      </c>
      <c r="J4" s="197" t="s">
        <v>73</v>
      </c>
      <c r="K4" s="198" t="s">
        <v>77</v>
      </c>
      <c r="L4" s="198" t="s">
        <v>75</v>
      </c>
      <c r="M4" s="198" t="s">
        <v>76</v>
      </c>
      <c r="N4" s="198" t="s">
        <v>74</v>
      </c>
      <c r="O4" s="199" t="s">
        <v>78</v>
      </c>
      <c r="P4" s="200" t="s">
        <v>79</v>
      </c>
    </row>
    <row r="5" customFormat="false" ht="72.25" hidden="false" customHeight="true" outlineLevel="0" collapsed="false">
      <c r="A5" s="31" t="n">
        <f aca="false">Týmy!A5</f>
        <v>1</v>
      </c>
      <c r="B5" s="32" t="str">
        <f aca="false">Týmy!B5</f>
        <v>VORVANI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34"/>
    </row>
    <row r="6" customFormat="false" ht="72.25" hidden="false" customHeight="true" outlineLevel="0" collapsed="false">
      <c r="A6" s="31" t="n">
        <f aca="false">Týmy!A6</f>
        <v>2</v>
      </c>
      <c r="B6" s="32" t="str">
        <f aca="false">Týmy!B6</f>
        <v>VK ORLI PŘÍČNICE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44"/>
      <c r="P6" s="34"/>
    </row>
    <row r="7" customFormat="false" ht="72.25" hidden="false" customHeight="true" outlineLevel="0" collapsed="false">
      <c r="A7" s="31" t="n">
        <f aca="false">Týmy!A7</f>
        <v>3</v>
      </c>
      <c r="B7" s="32" t="str">
        <f aca="false">Týmy!B7</f>
        <v>LACHTANI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4"/>
    </row>
    <row r="8" customFormat="false" ht="72.25" hidden="false" customHeight="true" outlineLevel="0" collapsed="false">
      <c r="A8" s="37" t="n">
        <f aca="false">Týmy!A8</f>
        <v>4</v>
      </c>
      <c r="B8" s="32" t="str">
        <f aca="false">Týmy!B8</f>
        <v>GUMOKOV C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34"/>
    </row>
    <row r="9" customFormat="false" ht="72.25" hidden="false" customHeight="true" outlineLevel="0" collapsed="false">
      <c r="A9" s="37" t="n">
        <f aca="false">Týmy!A9</f>
        <v>5</v>
      </c>
      <c r="B9" s="32" t="str">
        <f aca="false">Týmy!B9</f>
        <v>KREDATI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P9" s="34"/>
    </row>
    <row r="10" customFormat="false" ht="72.25" hidden="false" customHeight="true" outlineLevel="0" collapsed="false">
      <c r="A10" s="37" t="n">
        <f aca="false">Týmy!A10</f>
        <v>6</v>
      </c>
      <c r="B10" s="32" t="str">
        <f aca="false">Týmy!B10</f>
        <v>AZ VRÁTNO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34"/>
    </row>
    <row r="11" customFormat="false" ht="73.05" hidden="false" customHeight="true" outlineLevel="0" collapsed="false">
      <c r="A11" s="37" t="n">
        <f aca="false">Týmy!A11</f>
        <v>7</v>
      </c>
      <c r="B11" s="32" t="str">
        <f aca="false">Týmy!B11</f>
        <v>VLČÁCI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34"/>
    </row>
    <row r="12" customFormat="false" ht="73.05" hidden="false" customHeight="true" outlineLevel="0" collapsed="false">
      <c r="A12" s="37" t="n">
        <f aca="false">Týmy!A12</f>
        <v>8</v>
      </c>
      <c r="B12" s="32" t="str">
        <f aca="false">Týmy!B12</f>
        <v>ROKYTNÍK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34"/>
    </row>
    <row r="13" customFormat="false" ht="73.05" hidden="false" customHeight="true" outlineLevel="0" collapsed="false">
      <c r="A13" s="37" t="n">
        <f aca="false">Týmy!A13</f>
        <v>9</v>
      </c>
      <c r="B13" s="32" t="str">
        <f aca="false">Týmy!B13</f>
        <v>B-FIT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34"/>
    </row>
  </sheetData>
  <mergeCells count="2">
    <mergeCell ref="A2:A3"/>
    <mergeCell ref="B2:P3"/>
  </mergeCells>
  <printOptions headings="false" gridLines="false" gridLinesSet="true" horizontalCentered="false" verticalCentered="false"/>
  <pageMargins left="0.289583333333333" right="0.319444444444445" top="0.595138888888889" bottom="0.461805555555556" header="0.329861111111111" footer="0.196527777777778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N1" activeCellId="0" sqref="N1"/>
    </sheetView>
  </sheetViews>
  <sheetFormatPr defaultColWidth="11.54296875" defaultRowHeight="12.8" customHeight="true" zeroHeight="false" outlineLevelRow="0" outlineLevelCol="0"/>
  <cols>
    <col collapsed="false" customWidth="true" hidden="false" outlineLevel="0" max="1" min="1" style="1" width="9.2"/>
    <col collapsed="false" customWidth="true" hidden="false" outlineLevel="0" max="2" min="2" style="1" width="22.55"/>
    <col collapsed="false" customWidth="false" hidden="false" outlineLevel="0" max="1023" min="3" style="1" width="11.53"/>
  </cols>
  <sheetData>
    <row r="1" customFormat="false" ht="12.8" hidden="false" customHeight="false" outlineLevel="0" collapsed="false">
      <c r="B1" s="5"/>
    </row>
    <row r="2" customFormat="false" ht="12.8" hidden="false" customHeight="false" outlineLevel="0" collapsed="false">
      <c r="A2" s="22"/>
      <c r="B2" s="39" t="s">
        <v>104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customFormat="false" ht="22.75" hidden="false" customHeight="true" outlineLevel="0" collapsed="false">
      <c r="A3" s="2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customFormat="false" ht="29.05" hidden="false" customHeight="true" outlineLevel="0" collapsed="false">
      <c r="A4" s="194" t="s">
        <v>65</v>
      </c>
      <c r="B4" s="194"/>
      <c r="C4" s="196" t="s">
        <v>66</v>
      </c>
      <c r="D4" s="197" t="s">
        <v>67</v>
      </c>
      <c r="E4" s="197" t="s">
        <v>68</v>
      </c>
      <c r="F4" s="197" t="s">
        <v>69</v>
      </c>
      <c r="G4" s="197" t="s">
        <v>70</v>
      </c>
      <c r="H4" s="197" t="s">
        <v>71</v>
      </c>
      <c r="I4" s="197" t="s">
        <v>72</v>
      </c>
      <c r="J4" s="197" t="s">
        <v>73</v>
      </c>
      <c r="K4" s="198" t="s">
        <v>74</v>
      </c>
      <c r="L4" s="198" t="s">
        <v>75</v>
      </c>
      <c r="M4" s="198" t="s">
        <v>76</v>
      </c>
      <c r="N4" s="198" t="s">
        <v>77</v>
      </c>
      <c r="O4" s="199" t="s">
        <v>78</v>
      </c>
      <c r="P4" s="200" t="s">
        <v>79</v>
      </c>
    </row>
    <row r="5" customFormat="false" ht="72.25" hidden="false" customHeight="true" outlineLevel="0" collapsed="false">
      <c r="A5" s="31" t="n">
        <v>1</v>
      </c>
      <c r="B5" s="32" t="s">
        <v>20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34"/>
      <c r="P5" s="34"/>
    </row>
    <row r="6" customFormat="false" ht="72.25" hidden="false" customHeight="true" outlineLevel="0" collapsed="false">
      <c r="A6" s="37" t="n">
        <v>2</v>
      </c>
      <c r="B6" s="32" t="s">
        <v>24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4"/>
      <c r="P6" s="34"/>
    </row>
    <row r="7" customFormat="false" ht="72.25" hidden="false" customHeight="true" outlineLevel="0" collapsed="false">
      <c r="A7" s="37" t="n">
        <v>3</v>
      </c>
      <c r="B7" s="32" t="s">
        <v>28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34"/>
      <c r="P7" s="34"/>
    </row>
    <row r="8" customFormat="false" ht="72.25" hidden="false" customHeight="true" outlineLevel="0" collapsed="false">
      <c r="A8" s="37" t="n">
        <v>4</v>
      </c>
      <c r="B8" s="32" t="s">
        <v>32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34"/>
      <c r="P8" s="34"/>
    </row>
    <row r="9" customFormat="false" ht="72.25" hidden="false" customHeight="true" outlineLevel="0" collapsed="false">
      <c r="A9" s="37" t="n">
        <v>5</v>
      </c>
      <c r="B9" s="32" t="s">
        <v>36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34"/>
      <c r="P9" s="34"/>
    </row>
    <row r="10" customFormat="false" ht="72.25" hidden="false" customHeight="true" outlineLevel="0" collapsed="false">
      <c r="A10" s="37" t="n">
        <v>6</v>
      </c>
      <c r="B10" s="32" t="s">
        <v>40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34"/>
      <c r="P10" s="34"/>
    </row>
    <row r="11" customFormat="false" ht="73.05" hidden="false" customHeight="true" outlineLevel="0" collapsed="false">
      <c r="A11" s="37" t="n">
        <v>7</v>
      </c>
      <c r="B11" s="32" t="s">
        <v>44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34"/>
      <c r="P11" s="34"/>
    </row>
    <row r="12" customFormat="false" ht="73.05" hidden="false" customHeight="true" outlineLevel="0" collapsed="false">
      <c r="A12" s="37" t="n">
        <v>8</v>
      </c>
      <c r="B12" s="32" t="s">
        <v>48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34"/>
      <c r="P12" s="34"/>
    </row>
    <row r="13" customFormat="false" ht="73.05" hidden="false" customHeight="true" outlineLevel="0" collapsed="false">
      <c r="A13" s="37" t="n">
        <v>9</v>
      </c>
      <c r="B13" s="32" t="s">
        <v>52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34"/>
      <c r="P13" s="34"/>
    </row>
  </sheetData>
  <mergeCells count="2">
    <mergeCell ref="A2:A3"/>
    <mergeCell ref="B2:P3"/>
  </mergeCells>
  <printOptions headings="false" gridLines="false" gridLinesSet="true" horizontalCentered="false" verticalCentered="false"/>
  <pageMargins left="0.289583333333333" right="0.319444444444445" top="0.595138888888889" bottom="0.461805555555556" header="0.329861111111111" footer="0.196527777777778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3062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2023-08-23T08:31:45Z</dcterms:created>
  <dc:creator>Kolar Zdenek Admin PC</dc:creator>
  <dc:description/>
  <dc:language>cs-CZ</dc:language>
  <cp:lastModifiedBy/>
  <cp:lastPrinted>2025-08-29T17:36:12Z</cp:lastPrinted>
  <dcterms:modified xsi:type="dcterms:W3CDTF">2025-09-01T14:38:56Z</dcterms:modified>
  <cp:revision>213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